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Лист1!$A$1:$L$263</definedName>
  </definedNames>
  <calcPr calcId="124519"/>
</workbook>
</file>

<file path=xl/calcChain.xml><?xml version="1.0" encoding="utf-8"?>
<calcChain xmlns="http://schemas.openxmlformats.org/spreadsheetml/2006/main">
  <c r="L64" i="1"/>
  <c r="L65"/>
  <c r="L71"/>
  <c r="L72"/>
  <c r="L256"/>
  <c r="L257"/>
  <c r="L190"/>
  <c r="L91"/>
  <c r="L194"/>
  <c r="L185" l="1"/>
  <c r="L152"/>
  <c r="L128"/>
  <c r="L100"/>
  <c r="L81"/>
  <c r="L86"/>
  <c r="L60"/>
  <c r="L237"/>
  <c r="L230"/>
  <c r="L216"/>
  <c r="L209"/>
  <c r="L197"/>
  <c r="L179"/>
  <c r="L159"/>
  <c r="L30" l="1"/>
  <c r="L184"/>
  <c r="L70"/>
  <c r="L114"/>
  <c r="L258"/>
  <c r="L44" l="1"/>
  <c r="L43" s="1"/>
  <c r="L42" s="1"/>
  <c r="L176"/>
  <c r="L132"/>
  <c r="L242"/>
  <c r="L232"/>
  <c r="L231" s="1"/>
  <c r="L202"/>
  <c r="L201" s="1"/>
  <c r="L154"/>
  <c r="L153" s="1"/>
  <c r="L32"/>
  <c r="L255"/>
  <c r="L139"/>
  <c r="L138" s="1"/>
  <c r="L137" s="1"/>
  <c r="L200" l="1"/>
  <c r="L193"/>
  <c r="L192" s="1"/>
  <c r="L189"/>
  <c r="L188" s="1"/>
  <c r="L187" s="1"/>
  <c r="L103"/>
  <c r="L102" s="1"/>
  <c r="L101" s="1"/>
  <c r="L48"/>
  <c r="L47" s="1"/>
  <c r="L46" s="1"/>
  <c r="L99"/>
  <c r="L107" l="1"/>
  <c r="L106" s="1"/>
  <c r="L105" s="1"/>
  <c r="L222" l="1"/>
  <c r="L221" s="1"/>
  <c r="L199" l="1"/>
  <c r="L198" s="1"/>
  <c r="L29" l="1"/>
  <c r="L63"/>
  <c r="L69"/>
  <c r="L229" l="1"/>
  <c r="L228" s="1"/>
  <c r="L174" l="1"/>
  <c r="L120"/>
  <c r="L112"/>
  <c r="L40" l="1"/>
  <c r="L21"/>
  <c r="L241"/>
  <c r="L240" s="1"/>
  <c r="L239" s="1"/>
  <c r="L238" l="1"/>
  <c r="L163" l="1"/>
  <c r="L162" s="1"/>
  <c r="L135"/>
  <c r="L134" s="1"/>
  <c r="L98"/>
  <c r="L97" s="1"/>
  <c r="L248" l="1"/>
  <c r="L247" s="1"/>
  <c r="L75"/>
  <c r="L74" s="1"/>
  <c r="L73" s="1"/>
  <c r="L62"/>
  <c r="L61" s="1"/>
  <c r="L245" l="1"/>
  <c r="L244" s="1"/>
  <c r="L243" s="1"/>
  <c r="L246"/>
  <c r="L158"/>
  <c r="L96"/>
  <c r="L208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6"/>
  <c r="L235" s="1"/>
  <c r="L215"/>
  <c r="L214" s="1"/>
  <c r="L213" s="1"/>
  <c r="L219"/>
  <c r="L218" s="1"/>
  <c r="L217" s="1"/>
  <c r="L226"/>
  <c r="L183"/>
  <c r="L182" s="1"/>
  <c r="L196"/>
  <c r="L195" s="1"/>
  <c r="L191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81" l="1"/>
  <c r="L180" s="1"/>
  <c r="L124"/>
  <c r="L56"/>
  <c r="L172"/>
  <c r="L171" s="1"/>
  <c r="L233"/>
  <c r="L234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83"/>
  <c r="L33"/>
  <c r="L34"/>
  <c r="L207"/>
  <c r="L225"/>
  <c r="L254"/>
  <c r="L28"/>
  <c r="L27" s="1"/>
  <c r="L26" s="1"/>
  <c r="L127"/>
  <c r="L125" s="1"/>
  <c r="L20"/>
  <c r="L19" s="1"/>
  <c r="L118"/>
  <c r="L117" s="1"/>
  <c r="L50"/>
  <c r="L110"/>
  <c r="L109" s="1"/>
  <c r="L55" l="1"/>
  <c r="L18" s="1"/>
  <c r="L170"/>
  <c r="L25"/>
  <c r="L224"/>
  <c r="L212" s="1"/>
  <c r="L211" s="1"/>
  <c r="L210" s="1"/>
  <c r="L123"/>
  <c r="L116" s="1"/>
  <c r="L147"/>
  <c r="L146" s="1"/>
  <c r="L205"/>
  <c r="L204" s="1"/>
  <c r="L203" s="1"/>
  <c r="L206"/>
  <c r="L252"/>
  <c r="L251" s="1"/>
  <c r="L250" s="1"/>
  <c r="L253"/>
  <c r="L17" l="1"/>
  <c r="L16" s="1"/>
  <c r="N16" s="1"/>
</calcChain>
</file>

<file path=xl/sharedStrings.xml><?xml version="1.0" encoding="utf-8"?>
<sst xmlns="http://schemas.openxmlformats.org/spreadsheetml/2006/main" count="1292" uniqueCount="380">
  <si>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</si>
  <si>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</si>
  <si>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</si>
  <si>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</si>
  <si>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</si>
  <si>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</si>
  <si>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</si>
  <si>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</si>
  <si>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</si>
  <si>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</si>
  <si>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</si>
  <si>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</si>
  <si>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</si>
  <si>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</si>
  <si>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</si>
  <si>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</si>
  <si>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</si>
  <si>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</si>
  <si>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</si>
  <si>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</si>
  <si>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</si>
  <si>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</si>
  <si>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</si>
  <si>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</si>
  <si>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</si>
  <si>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</si>
  <si>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</si>
  <si>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</si>
  <si>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</si>
  <si>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</si>
  <si>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</si>
  <si>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</si>
  <si>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</si>
  <si>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</si>
  <si>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</si>
  <si>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</si>
  <si>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</si>
  <si>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</si>
  <si>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</si>
  <si>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</si>
  <si>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</si>
  <si>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</si>
  <si>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</si>
  <si>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</si>
  <si>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</si>
  <si>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</si>
  <si>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</si>
  <si>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</si>
  <si>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</si>
  <si>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</si>
  <si>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</si>
  <si>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</si>
  <si>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</si>
  <si>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</si>
  <si>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</si>
  <si>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</si>
  <si>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</si>
  <si>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</si>
  <si>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</si>
  <si>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</si>
  <si>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</si>
  <si>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</si>
  <si>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</si>
  <si>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</si>
  <si>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</si>
  <si>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</si>
  <si>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</si>
  <si>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</si>
  <si>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</si>
  <si>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</si>
  <si>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</si>
  <si>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</si>
  <si>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</si>
  <si>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</si>
  <si>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</si>
  <si>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</si>
  <si>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</si>
  <si>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</si>
  <si>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</si>
  <si>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</si>
  <si>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</si>
  <si>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</si>
  <si>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</si>
  <si>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</si>
  <si>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</si>
  <si>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</si>
  <si>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</si>
  <si>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</si>
  <si>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</si>
  <si>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</si>
  <si>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</si>
  <si>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</si>
  <si>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</si>
  <si>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</si>
  <si>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</si>
  <si>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</si>
  <si>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</si>
  <si>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</si>
  <si>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</si>
  <si>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</si>
  <si>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</si>
  <si>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</si>
  <si>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</si>
  <si>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</si>
  <si>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</si>
  <si>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</si>
  <si>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</si>
  <si>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</si>
  <si>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</si>
  <si>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</si>
  <si>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</si>
  <si>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</si>
  <si>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</si>
  <si>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</si>
  <si>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</si>
  <si>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</si>
  <si>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</si>
  <si>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</si>
  <si>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</si>
  <si>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</si>
  <si>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</si>
  <si>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</si>
  <si>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</si>
  <si>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</si>
  <si>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</si>
  <si>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</si>
  <si>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</si>
  <si>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</si>
  <si>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</si>
  <si>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</si>
  <si>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</si>
  <si>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</si>
  <si>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</si>
  <si>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</si>
  <si>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</si>
  <si>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</si>
  <si>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</si>
  <si>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</si>
  <si>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</si>
  <si>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</si>
  <si>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</si>
  <si>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</si>
  <si>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</si>
  <si>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</si>
  <si>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</si>
  <si>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</si>
  <si>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</si>
  <si>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</si>
  <si>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</si>
  <si>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</si>
  <si>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</si>
  <si>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</si>
  <si>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</si>
  <si>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</si>
  <si>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</si>
  <si>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</si>
  <si>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</si>
  <si>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</si>
  <si>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</si>
  <si>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</si>
  <si>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</si>
  <si>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</si>
  <si>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</si>
  <si>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</si>
  <si>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</si>
  <si>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</si>
  <si>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</si>
  <si>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</si>
  <si>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</si>
  <si>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</si>
  <si>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</si>
  <si>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</si>
  <si>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</si>
  <si>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</si>
  <si>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</si>
  <si>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</si>
  <si>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</si>
  <si>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</si>
  <si>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</si>
  <si>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</si>
  <si>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</si>
  <si>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</si>
  <si>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</si>
  <si>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</si>
  <si>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</si>
  <si>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</si>
  <si>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</si>
  <si>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</si>
  <si>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</si>
  <si>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</si>
  <si>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</si>
  <si>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</si>
  <si>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</si>
  <si>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</si>
  <si>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</si>
  <si>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</si>
  <si>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</si>
  <si>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</si>
  <si>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</si>
  <si>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</si>
  <si>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</si>
  <si>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</si>
  <si>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</si>
  <si>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</si>
  <si>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</si>
  <si>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</si>
  <si>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</si>
  <si>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</si>
  <si>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</si>
  <si>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</si>
  <si>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</si>
  <si>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</si>
  <si>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</si>
  <si>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</si>
  <si>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</si>
  <si>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</si>
  <si>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</si>
  <si>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</si>
  <si>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</si>
  <si>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</si>
  <si>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</si>
  <si>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</si>
  <si>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</si>
  <si>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</si>
  <si>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</si>
  <si>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</si>
  <si>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</si>
  <si>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</si>
  <si>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</si>
  <si>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</si>
  <si>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</si>
  <si>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</si>
  <si>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</si>
  <si>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</si>
  <si>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</si>
  <si>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</si>
  <si>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</si>
  <si>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</si>
  <si>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</si>
  <si>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</si>
  <si>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</si>
  <si>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</si>
  <si>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</si>
  <si>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</si>
  <si>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</si>
  <si>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</si>
  <si>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</si>
  <si>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</si>
  <si>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</si>
  <si>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</si>
  <si>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</si>
  <si>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</si>
  <si>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</si>
  <si>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</si>
  <si>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</si>
  <si>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</si>
  <si>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</si>
  <si>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</si>
  <si>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</si>
  <si>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</si>
  <si>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</si>
  <si>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</si>
  <si>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</si>
  <si>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</si>
  <si>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</si>
  <si>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</si>
  <si>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</si>
  <si>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</si>
  <si>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</si>
  <si>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</si>
  <si>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</si>
  <si>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</si>
  <si>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</si>
  <si>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</si>
  <si>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</si>
  <si>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</si>
  <si>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</si>
  <si>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</si>
  <si>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</si>
  <si>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</si>
  <si>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</si>
  <si>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</si>
  <si>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</si>
  <si>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</si>
  <si>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</si>
  <si>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</si>
  <si>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</si>
  <si>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</si>
  <si>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</si>
  <si>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</si>
  <si>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</si>
  <si>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</si>
  <si>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</si>
  <si>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</si>
  <si>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</si>
  <si>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</si>
  <si>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</si>
  <si>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</si>
  <si>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</si>
  <si>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</si>
  <si>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</si>
  <si>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</si>
  <si>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</si>
  <si>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</si>
  <si>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</si>
  <si>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</si>
  <si>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</si>
  <si>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</si>
  <si>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</si>
  <si>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</si>
  <si>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</si>
  <si>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</si>
  <si>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</si>
  <si>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</si>
  <si>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</si>
  <si>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</si>
  <si>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</si>
  <si>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</si>
  <si>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</si>
  <si>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</si>
  <si>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</si>
  <si>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</si>
  <si>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</si>
  <si>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</si>
  <si>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</si>
  <si>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</si>
  <si>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</si>
  <si>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</si>
  <si>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</si>
  <si>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</si>
  <si>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</si>
  <si>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</si>
  <si>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</si>
  <si>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</si>
  <si>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</si>
  <si>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</si>
  <si>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</si>
  <si>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</si>
  <si>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</si>
  <si>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</si>
  <si>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</si>
  <si>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</si>
  <si>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</si>
  <si>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</si>
  <si>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</si>
  <si>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</si>
  <si>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</si>
  <si>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</si>
  <si>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</si>
  <si>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</si>
  <si>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</si>
  <si>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</si>
  <si>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</si>
  <si>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</si>
  <si>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</si>
  <si>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</si>
  <si>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</si>
  <si>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</si>
  <si>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</si>
  <si>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</si>
  <si>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</si>
  <si>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</si>
  <si>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</si>
  <si>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</si>
  <si>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</si>
  <si>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</si>
  <si>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</si>
  <si>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</si>
  <si>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</si>
  <si>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</si>
  <si>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</si>
  <si>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</si>
  <si>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</si>
  <si>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Приложение № 4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</si>
  <si>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</si>
  <si>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</si>
  <si>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</si>
  <si>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>к решению XVIII сессии Совета</t>
  </si>
  <si>
    <t xml:space="preserve">Темрюкского района IV созыва №  </t>
  </si>
  <si>
    <t>от 11 декабря 2020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</si>
</sst>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workbookViewId="0">
      <selection activeCell="L76" sqref="L76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6.42578125" customWidth="1"/>
  </cols>
  <sheetData>
    <row r="1" spans="1:15" s="1" customFormat="1" ht="11.25" customHeight="1">
      <c r="A1" s="3"/>
      <c r="B1" s="4"/>
      <c r="C1" s="17"/>
      <c r="D1" s="102" t="s">
        <v>373</v>
      </c>
      <c r="E1" s="102"/>
      <c r="F1" s="102"/>
      <c r="G1" s="102"/>
      <c r="H1" s="102"/>
      <c r="I1" s="102"/>
      <c r="J1" s="102"/>
      <c r="K1" s="102"/>
      <c r="L1" s="102"/>
    </row>
    <row r="2" spans="1:15" s="1" customFormat="1" ht="12.75" customHeight="1">
      <c r="A2" s="3"/>
      <c r="B2" s="5"/>
      <c r="C2" s="19"/>
      <c r="D2" s="103" t="s">
        <v>377</v>
      </c>
      <c r="E2" s="103"/>
      <c r="F2" s="103"/>
      <c r="G2" s="103"/>
      <c r="H2" s="103"/>
      <c r="I2" s="103"/>
      <c r="J2" s="103"/>
      <c r="K2" s="103"/>
      <c r="L2" s="103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2" t="s">
        <v>378</v>
      </c>
      <c r="E4" s="102"/>
      <c r="F4" s="102"/>
      <c r="G4" s="102"/>
      <c r="H4" s="102"/>
      <c r="I4" s="102"/>
      <c r="J4" s="102"/>
      <c r="K4" s="102"/>
      <c r="L4" s="102"/>
    </row>
    <row r="5" spans="1:15" s="1" customFormat="1" ht="12.75" customHeight="1">
      <c r="A5" s="3"/>
      <c r="B5" s="5"/>
      <c r="C5" s="19"/>
      <c r="D5" s="102" t="s">
        <v>379</v>
      </c>
      <c r="E5" s="102"/>
      <c r="F5" s="102"/>
      <c r="G5" s="102"/>
      <c r="H5" s="102"/>
      <c r="I5" s="102"/>
      <c r="J5" s="102"/>
      <c r="K5" s="102"/>
      <c r="L5" s="102"/>
    </row>
    <row r="6" spans="1:15" s="1" customFormat="1" ht="11.25" customHeight="1">
      <c r="A6" s="3"/>
      <c r="B6" s="4"/>
      <c r="C6" s="17"/>
      <c r="D6" s="102" t="s">
        <v>223</v>
      </c>
      <c r="E6" s="102"/>
      <c r="F6" s="102"/>
      <c r="G6" s="102"/>
      <c r="H6" s="102"/>
      <c r="I6" s="102"/>
      <c r="J6" s="102"/>
      <c r="K6" s="102"/>
      <c r="L6" s="102"/>
    </row>
    <row r="7" spans="1:15" s="1" customFormat="1" ht="12.75" customHeight="1">
      <c r="A7" s="3"/>
      <c r="B7" s="5"/>
      <c r="C7" s="19"/>
      <c r="D7" s="103" t="s">
        <v>344</v>
      </c>
      <c r="E7" s="103"/>
      <c r="F7" s="103"/>
      <c r="G7" s="103"/>
      <c r="H7" s="103"/>
      <c r="I7" s="103"/>
      <c r="J7" s="103"/>
      <c r="K7" s="103"/>
      <c r="L7" s="103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2" t="s">
        <v>345</v>
      </c>
      <c r="E9" s="102"/>
      <c r="F9" s="102"/>
      <c r="G9" s="102"/>
      <c r="H9" s="102"/>
      <c r="I9" s="102"/>
      <c r="J9" s="102"/>
      <c r="K9" s="102"/>
      <c r="L9" s="102"/>
    </row>
    <row r="10" spans="1:15" s="1" customFormat="1" ht="12.75" customHeight="1">
      <c r="A10" s="3"/>
      <c r="B10" s="5"/>
      <c r="C10" s="19"/>
      <c r="D10" s="102" t="s">
        <v>346</v>
      </c>
      <c r="E10" s="102"/>
      <c r="F10" s="102"/>
      <c r="G10" s="102"/>
      <c r="H10" s="102"/>
      <c r="I10" s="102"/>
      <c r="J10" s="102"/>
      <c r="K10" s="102"/>
      <c r="L10" s="102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7" t="s">
        <v>317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5" t="s">
        <v>6</v>
      </c>
      <c r="L13" s="106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159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326</v>
      </c>
      <c r="D16" s="23"/>
      <c r="E16" s="23"/>
      <c r="F16" s="23"/>
      <c r="G16" s="23"/>
      <c r="H16" s="23"/>
      <c r="I16" s="23"/>
      <c r="J16" s="23"/>
      <c r="K16" s="24"/>
      <c r="L16" s="25">
        <f>L17</f>
        <v>60403.545760000008</v>
      </c>
      <c r="N16" s="99">
        <f>59108.04576-L16</f>
        <v>-1295.5000000000073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L18+L109+L116+L146+L170+L203+L210+L250+L243</f>
        <v>60403.545760000008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16579.189900000001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225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226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227</v>
      </c>
      <c r="G22" s="62" t="s">
        <v>160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228</v>
      </c>
      <c r="C23" s="48">
        <v>992</v>
      </c>
      <c r="D23" s="33" t="s">
        <v>10</v>
      </c>
      <c r="E23" s="33" t="s">
        <v>12</v>
      </c>
      <c r="F23" s="62" t="s">
        <v>227</v>
      </c>
      <c r="G23" s="62" t="s">
        <v>160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154</v>
      </c>
      <c r="G24" s="62" t="s">
        <v>160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180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4256.1760000000004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161</v>
      </c>
      <c r="H26" s="62"/>
      <c r="I26" s="62"/>
      <c r="J26" s="62"/>
      <c r="K26" s="34"/>
      <c r="L26" s="49">
        <f>L27</f>
        <v>4252.3760000000002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161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4252.3760000000002</v>
      </c>
    </row>
    <row r="28" spans="1:15" s="50" customFormat="1" ht="26.25" customHeight="1">
      <c r="A28" s="47"/>
      <c r="B28" s="13" t="s">
        <v>183</v>
      </c>
      <c r="C28" s="48">
        <v>992</v>
      </c>
      <c r="D28" s="35" t="s">
        <v>10</v>
      </c>
      <c r="E28" s="35" t="s">
        <v>15</v>
      </c>
      <c r="F28" s="58" t="s">
        <v>182</v>
      </c>
      <c r="G28" s="58"/>
      <c r="H28" s="58"/>
      <c r="I28" s="58"/>
      <c r="J28" s="58"/>
      <c r="K28" s="58"/>
      <c r="L28" s="49">
        <f>L29</f>
        <v>4252.3760000000002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186</v>
      </c>
      <c r="G29" s="58" t="s">
        <v>161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4252.3760000000002</v>
      </c>
    </row>
    <row r="30" spans="1:15" s="50" customFormat="1" ht="25.5">
      <c r="A30" s="47"/>
      <c r="B30" s="13" t="s">
        <v>229</v>
      </c>
      <c r="C30" s="48">
        <v>992</v>
      </c>
      <c r="D30" s="35" t="s">
        <v>10</v>
      </c>
      <c r="E30" s="35" t="s">
        <v>15</v>
      </c>
      <c r="F30" s="58" t="s">
        <v>186</v>
      </c>
      <c r="G30" s="58" t="s">
        <v>161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f>3950.401+185.975</f>
        <v>4136.3760000000002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186</v>
      </c>
      <c r="G31" s="58" t="s">
        <v>161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186</v>
      </c>
      <c r="G32" s="58" t="s">
        <v>161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155</v>
      </c>
      <c r="G33" s="58" t="s">
        <v>163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230</v>
      </c>
      <c r="C34" s="48">
        <v>992</v>
      </c>
      <c r="D34" s="35" t="s">
        <v>10</v>
      </c>
      <c r="E34" s="35" t="s">
        <v>15</v>
      </c>
      <c r="F34" s="58" t="s">
        <v>231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232</v>
      </c>
      <c r="G35" s="58" t="s">
        <v>163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232</v>
      </c>
      <c r="G36" s="58" t="s">
        <v>163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156</v>
      </c>
      <c r="G38" s="34" t="s">
        <v>164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233</v>
      </c>
      <c r="C39" s="48">
        <v>992</v>
      </c>
      <c r="D39" s="33" t="s">
        <v>10</v>
      </c>
      <c r="E39" s="33" t="s">
        <v>19</v>
      </c>
      <c r="F39" s="34" t="s">
        <v>234</v>
      </c>
      <c r="G39" s="34" t="s">
        <v>164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224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235</v>
      </c>
      <c r="C41" s="48">
        <v>992</v>
      </c>
      <c r="D41" s="33" t="s">
        <v>10</v>
      </c>
      <c r="E41" s="33" t="s">
        <v>19</v>
      </c>
      <c r="F41" s="34" t="s">
        <v>224</v>
      </c>
      <c r="G41" s="34" t="s">
        <v>164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367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368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235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313</v>
      </c>
      <c r="C46" s="48"/>
      <c r="D46" s="33" t="s">
        <v>10</v>
      </c>
      <c r="E46" s="33" t="s">
        <v>45</v>
      </c>
      <c r="F46" s="34" t="s">
        <v>312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314</v>
      </c>
      <c r="C47" s="48"/>
      <c r="D47" s="33" t="s">
        <v>10</v>
      </c>
      <c r="E47" s="33" t="s">
        <v>45</v>
      </c>
      <c r="F47" s="34" t="s">
        <v>236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364</v>
      </c>
      <c r="C48" s="48"/>
      <c r="D48" s="33" t="s">
        <v>10</v>
      </c>
      <c r="E48" s="33" t="s">
        <v>45</v>
      </c>
      <c r="F48" s="34" t="s">
        <v>238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315</v>
      </c>
      <c r="C49" s="48"/>
      <c r="D49" s="33" t="s">
        <v>10</v>
      </c>
      <c r="E49" s="33" t="s">
        <v>45</v>
      </c>
      <c r="F49" s="34" t="s">
        <v>238</v>
      </c>
      <c r="G49" s="34"/>
      <c r="H49" s="34"/>
      <c r="I49" s="34"/>
      <c r="J49" s="34"/>
      <c r="K49" s="58" t="s">
        <v>316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157</v>
      </c>
      <c r="G51" s="34" t="s">
        <v>162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237</v>
      </c>
      <c r="C52" s="48">
        <v>992</v>
      </c>
      <c r="D52" s="33" t="s">
        <v>10</v>
      </c>
      <c r="E52" s="33" t="s">
        <v>21</v>
      </c>
      <c r="F52" s="34" t="s">
        <v>236</v>
      </c>
      <c r="G52" s="34" t="s">
        <v>165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239</v>
      </c>
      <c r="C53" s="48">
        <v>992</v>
      </c>
      <c r="D53" s="33" t="s">
        <v>10</v>
      </c>
      <c r="E53" s="33" t="s">
        <v>21</v>
      </c>
      <c r="F53" s="34" t="s">
        <v>238</v>
      </c>
      <c r="G53" s="34" t="s">
        <v>165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238</v>
      </c>
      <c r="G54" s="34" t="s">
        <v>165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11064.330900000001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161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9980.54162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161</v>
      </c>
      <c r="H57" s="34" t="s">
        <v>105</v>
      </c>
      <c r="I57" s="34" t="s">
        <v>99</v>
      </c>
      <c r="J57" s="34" t="s">
        <v>100</v>
      </c>
      <c r="K57" s="58"/>
      <c r="L57" s="49">
        <f>L58</f>
        <v>1627.10562</v>
      </c>
      <c r="M57" s="68"/>
      <c r="N57" s="70"/>
    </row>
    <row r="58" spans="1:15" s="50" customFormat="1" ht="12.75" customHeight="1">
      <c r="A58" s="47"/>
      <c r="B58" s="35" t="s">
        <v>184</v>
      </c>
      <c r="C58" s="48">
        <v>992</v>
      </c>
      <c r="D58" s="35" t="s">
        <v>10</v>
      </c>
      <c r="E58" s="35" t="s">
        <v>25</v>
      </c>
      <c r="F58" s="34" t="s">
        <v>185</v>
      </c>
      <c r="G58" s="34"/>
      <c r="H58" s="34"/>
      <c r="I58" s="34"/>
      <c r="J58" s="34"/>
      <c r="K58" s="58"/>
      <c r="L58" s="49">
        <f>L59</f>
        <v>1627.10562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1627.10562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200+200+300+500+427.10562</f>
        <v>1627.10562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161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187</v>
      </c>
      <c r="C62" s="48">
        <v>992</v>
      </c>
      <c r="D62" s="35" t="s">
        <v>10</v>
      </c>
      <c r="E62" s="35" t="s">
        <v>25</v>
      </c>
      <c r="F62" s="34" t="s">
        <v>188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189</v>
      </c>
      <c r="G63" s="34" t="s">
        <v>161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189</v>
      </c>
      <c r="G64" s="34" t="s">
        <v>161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f>2244.632+18</f>
        <v>2262.6320000000001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189</v>
      </c>
      <c r="G65" s="34" t="s">
        <v>161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f>218.5-18</f>
        <v>200.5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189</v>
      </c>
      <c r="G66" s="34" t="s">
        <v>161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276</v>
      </c>
      <c r="C67" s="48">
        <v>992</v>
      </c>
      <c r="D67" s="33" t="s">
        <v>10</v>
      </c>
      <c r="E67" s="33" t="s">
        <v>25</v>
      </c>
      <c r="F67" s="34" t="s">
        <v>190</v>
      </c>
      <c r="G67" s="34" t="s">
        <v>161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5755.9040000000005</v>
      </c>
      <c r="M67" s="68"/>
      <c r="N67" s="72"/>
    </row>
    <row r="68" spans="1:14" s="50" customFormat="1" ht="37.5" customHeight="1">
      <c r="A68" s="47"/>
      <c r="B68" s="13" t="s">
        <v>193</v>
      </c>
      <c r="C68" s="48">
        <v>992</v>
      </c>
      <c r="D68" s="33" t="s">
        <v>10</v>
      </c>
      <c r="E68" s="33" t="s">
        <v>25</v>
      </c>
      <c r="F68" s="34" t="s">
        <v>192</v>
      </c>
      <c r="G68" s="34"/>
      <c r="H68" s="34"/>
      <c r="I68" s="34"/>
      <c r="J68" s="34"/>
      <c r="K68" s="58"/>
      <c r="L68" s="49">
        <f>L69</f>
        <v>5755.9040000000005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191</v>
      </c>
      <c r="G69" s="34" t="s">
        <v>161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5755.9040000000005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191</v>
      </c>
      <c r="G70" s="34" t="s">
        <v>161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f>4651.604+50+63.6</f>
        <v>4765.2040000000006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191</v>
      </c>
      <c r="G71" s="34" t="s">
        <v>161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f>941.1+30.1+6</f>
        <v>977.2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191</v>
      </c>
      <c r="G72" s="34" t="s">
        <v>161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f>19.5-6</f>
        <v>13.5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161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134.4</v>
      </c>
    </row>
    <row r="74" spans="1:14" s="50" customFormat="1" ht="38.25">
      <c r="A74" s="47"/>
      <c r="B74" s="13" t="s">
        <v>197</v>
      </c>
      <c r="C74" s="48">
        <v>992</v>
      </c>
      <c r="D74" s="35" t="s">
        <v>10</v>
      </c>
      <c r="E74" s="35" t="s">
        <v>25</v>
      </c>
      <c r="F74" s="34" t="s">
        <v>196</v>
      </c>
      <c r="G74" s="34"/>
      <c r="H74" s="34"/>
      <c r="I74" s="34"/>
      <c r="J74" s="34"/>
      <c r="K74" s="58"/>
      <c r="L74" s="49">
        <f>L75</f>
        <v>134.4</v>
      </c>
    </row>
    <row r="75" spans="1:14" s="50" customFormat="1" ht="51">
      <c r="A75" s="47"/>
      <c r="B75" s="35" t="s">
        <v>194</v>
      </c>
      <c r="C75" s="48">
        <v>992</v>
      </c>
      <c r="D75" s="35" t="s">
        <v>10</v>
      </c>
      <c r="E75" s="35" t="s">
        <v>25</v>
      </c>
      <c r="F75" s="34" t="s">
        <v>195</v>
      </c>
      <c r="G75" s="34" t="s">
        <v>161</v>
      </c>
      <c r="H75" s="34" t="s">
        <v>111</v>
      </c>
      <c r="I75" s="34" t="s">
        <v>99</v>
      </c>
      <c r="J75" s="34" t="s">
        <v>97</v>
      </c>
      <c r="K75" s="58"/>
      <c r="L75" s="49">
        <f>L76</f>
        <v>134.4</v>
      </c>
    </row>
    <row r="76" spans="1:14" s="50" customFormat="1">
      <c r="A76" s="47"/>
      <c r="B76" s="13" t="s">
        <v>240</v>
      </c>
      <c r="C76" s="48">
        <v>992</v>
      </c>
      <c r="D76" s="35" t="s">
        <v>10</v>
      </c>
      <c r="E76" s="35" t="s">
        <v>25</v>
      </c>
      <c r="F76" s="34" t="s">
        <v>195</v>
      </c>
      <c r="G76" s="34" t="s">
        <v>161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v>134.4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74.766580000000005</v>
      </c>
    </row>
    <row r="78" spans="1:14" s="50" customFormat="1" ht="28.5" customHeight="1">
      <c r="A78" s="74"/>
      <c r="B78" s="13" t="s">
        <v>275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74.766580000000005</v>
      </c>
    </row>
    <row r="79" spans="1:14" s="50" customFormat="1" ht="22.5" customHeight="1">
      <c r="A79" s="74"/>
      <c r="B79" s="85" t="s">
        <v>347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74.766580000000005</v>
      </c>
    </row>
    <row r="80" spans="1:14" s="50" customFormat="1" ht="16.5" customHeight="1">
      <c r="A80" s="74"/>
      <c r="B80" s="86" t="s">
        <v>348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74.766580000000005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f>94.7-19.93342</f>
        <v>74.766580000000005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204.38</v>
      </c>
    </row>
    <row r="83" spans="1:14" s="50" customFormat="1" ht="38.25">
      <c r="A83" s="74"/>
      <c r="B83" s="13" t="s">
        <v>241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204.38</v>
      </c>
    </row>
    <row r="84" spans="1:14" s="50" customFormat="1" ht="38.25">
      <c r="A84" s="74"/>
      <c r="B84" s="13" t="s">
        <v>198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204.38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204.38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f>100.2+58.295+45.885</f>
        <v>204.38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534.92169999999999</v>
      </c>
    </row>
    <row r="88" spans="1:14" s="50" customFormat="1" ht="51">
      <c r="A88" s="74"/>
      <c r="B88" s="13" t="s">
        <v>242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534.92169999999999</v>
      </c>
    </row>
    <row r="89" spans="1:14" s="50" customFormat="1" ht="25.5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534.92169999999999</v>
      </c>
    </row>
    <row r="90" spans="1:14" s="50" customFormat="1" ht="25.5">
      <c r="A90" s="74"/>
      <c r="B90" s="13" t="s">
        <v>243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534.92169999999999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f>604-69.0783</f>
        <v>534.92169999999999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214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303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29.2</v>
      </c>
    </row>
    <row r="97" spans="1:12" s="50" customFormat="1" ht="25.5">
      <c r="A97" s="74"/>
      <c r="B97" s="13" t="s">
        <v>304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29.2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29.2</v>
      </c>
    </row>
    <row r="99" spans="1:12" s="50" customFormat="1" ht="25.5">
      <c r="A99" s="74"/>
      <c r="B99" s="83" t="s">
        <v>216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29.2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f>30-0.8</f>
        <v>29.2</v>
      </c>
    </row>
    <row r="101" spans="1:12" ht="51">
      <c r="B101" s="84" t="s">
        <v>318</v>
      </c>
      <c r="C101" s="48">
        <v>992</v>
      </c>
      <c r="D101" s="33" t="s">
        <v>10</v>
      </c>
      <c r="E101" s="33" t="s">
        <v>25</v>
      </c>
      <c r="F101" s="34" t="s">
        <v>319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320</v>
      </c>
      <c r="C102" s="48">
        <v>992</v>
      </c>
      <c r="D102" s="33" t="s">
        <v>10</v>
      </c>
      <c r="E102" s="33" t="s">
        <v>25</v>
      </c>
      <c r="F102" s="34" t="s">
        <v>321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328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235</v>
      </c>
      <c r="C104" s="48">
        <v>992</v>
      </c>
      <c r="D104" s="33" t="s">
        <v>10</v>
      </c>
      <c r="E104" s="33" t="s">
        <v>25</v>
      </c>
      <c r="F104" s="34" t="s">
        <v>328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>
      <c r="A105" s="74"/>
      <c r="B105" s="13" t="s">
        <v>374</v>
      </c>
      <c r="C105" s="48">
        <v>992</v>
      </c>
      <c r="D105" s="33" t="s">
        <v>10</v>
      </c>
      <c r="E105" s="33" t="s">
        <v>25</v>
      </c>
      <c r="F105" s="19">
        <v>8800000000</v>
      </c>
      <c r="G105" s="34"/>
      <c r="H105" s="19"/>
      <c r="I105" s="34"/>
      <c r="J105" s="34"/>
      <c r="K105" s="19"/>
      <c r="L105" s="42">
        <f>L106</f>
        <v>188.321</v>
      </c>
    </row>
    <row r="106" spans="1:12" s="50" customFormat="1" ht="25.5">
      <c r="A106" s="74"/>
      <c r="B106" s="13" t="s">
        <v>375</v>
      </c>
      <c r="C106" s="48">
        <v>992</v>
      </c>
      <c r="D106" s="33" t="s">
        <v>10</v>
      </c>
      <c r="E106" s="33" t="s">
        <v>25</v>
      </c>
      <c r="F106" s="19">
        <v>8810000000</v>
      </c>
      <c r="G106" s="34"/>
      <c r="H106" s="19"/>
      <c r="I106" s="34"/>
      <c r="J106" s="34"/>
      <c r="K106" s="19"/>
      <c r="L106" s="42">
        <f>L107</f>
        <v>188.321</v>
      </c>
    </row>
    <row r="107" spans="1:12" s="50" customFormat="1">
      <c r="A107" s="74"/>
      <c r="B107" s="13" t="s">
        <v>376</v>
      </c>
      <c r="C107" s="48">
        <v>992</v>
      </c>
      <c r="D107" s="33" t="s">
        <v>10</v>
      </c>
      <c r="E107" s="33" t="s">
        <v>25</v>
      </c>
      <c r="F107" s="19">
        <v>8810010230</v>
      </c>
      <c r="G107" s="34"/>
      <c r="H107" s="19"/>
      <c r="I107" s="34"/>
      <c r="J107" s="34"/>
      <c r="K107" s="19"/>
      <c r="L107" s="42">
        <f>L108</f>
        <v>188.321</v>
      </c>
    </row>
    <row r="108" spans="1:12" s="50" customFormat="1" ht="25.5">
      <c r="A108" s="74"/>
      <c r="B108" s="13" t="s">
        <v>52</v>
      </c>
      <c r="C108" s="48">
        <v>992</v>
      </c>
      <c r="D108" s="33" t="s">
        <v>10</v>
      </c>
      <c r="E108" s="33" t="s">
        <v>25</v>
      </c>
      <c r="F108" s="19">
        <v>8810010230</v>
      </c>
      <c r="G108" s="34" t="s">
        <v>17</v>
      </c>
      <c r="H108" s="19"/>
      <c r="I108" s="34"/>
      <c r="J108" s="34"/>
      <c r="K108" s="19">
        <v>240</v>
      </c>
      <c r="L108" s="42">
        <v>188.321</v>
      </c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243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243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243</v>
      </c>
    </row>
    <row r="112" spans="1:12" s="50" customFormat="1" ht="25.5">
      <c r="A112" s="47"/>
      <c r="B112" s="35" t="s">
        <v>230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243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278</v>
      </c>
      <c r="G113" s="34" t="s">
        <v>166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243</v>
      </c>
    </row>
    <row r="114" spans="1:12" s="50" customFormat="1" ht="25.5">
      <c r="A114" s="47"/>
      <c r="B114" s="13" t="s">
        <v>228</v>
      </c>
      <c r="C114" s="48">
        <v>992</v>
      </c>
      <c r="D114" s="33" t="s">
        <v>12</v>
      </c>
      <c r="E114" s="33" t="s">
        <v>29</v>
      </c>
      <c r="F114" s="34" t="s">
        <v>278</v>
      </c>
      <c r="G114" s="34" t="s">
        <v>166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f>212.3+30.7</f>
        <v>243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158</v>
      </c>
      <c r="G115" s="34" t="s">
        <v>166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464.66332999999997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219</v>
      </c>
      <c r="G118" s="34" t="s">
        <v>167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247</v>
      </c>
      <c r="G119" s="34" t="s">
        <v>167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244</v>
      </c>
      <c r="C120" s="48">
        <v>992</v>
      </c>
      <c r="D120" s="33" t="s">
        <v>29</v>
      </c>
      <c r="E120" s="33" t="s">
        <v>33</v>
      </c>
      <c r="F120" s="34" t="s">
        <v>248</v>
      </c>
      <c r="G120" s="34" t="s">
        <v>167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245</v>
      </c>
      <c r="C121" s="48">
        <v>992</v>
      </c>
      <c r="D121" s="33" t="s">
        <v>29</v>
      </c>
      <c r="E121" s="33" t="s">
        <v>33</v>
      </c>
      <c r="F121" s="34" t="s">
        <v>279</v>
      </c>
      <c r="G121" s="34" t="s">
        <v>167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279</v>
      </c>
      <c r="G122" s="34" t="s">
        <v>167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454.66332999999997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219</v>
      </c>
      <c r="G124" s="34" t="s">
        <v>167</v>
      </c>
      <c r="H124" s="34"/>
      <c r="I124" s="34"/>
      <c r="J124" s="34"/>
      <c r="K124" s="34"/>
      <c r="L124" s="49">
        <f>L126+L129+L133+L137</f>
        <v>449.66332999999997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280</v>
      </c>
      <c r="G125" s="34" t="s">
        <v>167</v>
      </c>
      <c r="H125" s="34" t="s">
        <v>105</v>
      </c>
      <c r="I125" s="34" t="s">
        <v>99</v>
      </c>
      <c r="J125" s="34"/>
      <c r="K125" s="34"/>
      <c r="L125" s="49">
        <f>L127</f>
        <v>156.66333</v>
      </c>
    </row>
    <row r="126" spans="1:12" s="50" customFormat="1" ht="14.25" customHeight="1">
      <c r="A126" s="47"/>
      <c r="B126" s="13" t="s">
        <v>246</v>
      </c>
      <c r="C126" s="48">
        <v>992</v>
      </c>
      <c r="D126" s="33" t="s">
        <v>29</v>
      </c>
      <c r="E126" s="33" t="s">
        <v>35</v>
      </c>
      <c r="F126" s="34" t="s">
        <v>281</v>
      </c>
      <c r="G126" s="34" t="s">
        <v>167</v>
      </c>
      <c r="H126" s="34" t="s">
        <v>105</v>
      </c>
      <c r="I126" s="34" t="s">
        <v>99</v>
      </c>
      <c r="J126" s="34"/>
      <c r="K126" s="34"/>
      <c r="L126" s="49">
        <f>L128</f>
        <v>156.66333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282</v>
      </c>
      <c r="G127" s="34" t="s">
        <v>167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156.66333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282</v>
      </c>
      <c r="G128" s="34" t="s">
        <v>167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f>36+74+46.66333</f>
        <v>156.66333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283</v>
      </c>
      <c r="G129" s="34" t="s">
        <v>167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199</v>
      </c>
      <c r="C130" s="48">
        <v>992</v>
      </c>
      <c r="D130" s="33" t="s">
        <v>29</v>
      </c>
      <c r="E130" s="33" t="s">
        <v>35</v>
      </c>
      <c r="F130" s="34" t="s">
        <v>284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285</v>
      </c>
      <c r="G131" s="34" t="s">
        <v>167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285</v>
      </c>
      <c r="G132" s="34" t="s">
        <v>167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286</v>
      </c>
      <c r="G133" s="34" t="s">
        <v>167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201</v>
      </c>
      <c r="C134" s="48">
        <v>992</v>
      </c>
      <c r="D134" s="33" t="s">
        <v>29</v>
      </c>
      <c r="E134" s="33" t="s">
        <v>35</v>
      </c>
      <c r="F134" s="34" t="s">
        <v>287</v>
      </c>
      <c r="G134" s="34" t="s">
        <v>167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200</v>
      </c>
      <c r="C135" s="48">
        <v>992</v>
      </c>
      <c r="D135" s="33" t="s">
        <v>29</v>
      </c>
      <c r="E135" s="33" t="s">
        <v>35</v>
      </c>
      <c r="F135" s="34" t="s">
        <v>288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288</v>
      </c>
      <c r="G136" s="34" t="s">
        <v>167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353</v>
      </c>
      <c r="C137" s="48">
        <v>992</v>
      </c>
      <c r="D137" s="33" t="s">
        <v>29</v>
      </c>
      <c r="E137" s="33" t="s">
        <v>35</v>
      </c>
      <c r="F137" s="34" t="s">
        <v>350</v>
      </c>
      <c r="L137" s="94">
        <f>L138</f>
        <v>5</v>
      </c>
    </row>
    <row r="138" spans="1:12" s="50" customFormat="1" ht="19.5" customHeight="1">
      <c r="A138" s="47"/>
      <c r="B138" s="13" t="s">
        <v>354</v>
      </c>
      <c r="C138" s="48">
        <v>992</v>
      </c>
      <c r="D138" s="33" t="s">
        <v>29</v>
      </c>
      <c r="E138" s="33" t="s">
        <v>35</v>
      </c>
      <c r="F138" s="34" t="s">
        <v>351</v>
      </c>
      <c r="L138" s="94">
        <f>L139</f>
        <v>5</v>
      </c>
    </row>
    <row r="139" spans="1:12" s="50" customFormat="1" ht="20.25" customHeight="1">
      <c r="A139" s="47"/>
      <c r="B139" s="13" t="s">
        <v>355</v>
      </c>
      <c r="C139" s="48">
        <v>992</v>
      </c>
      <c r="D139" s="33" t="s">
        <v>29</v>
      </c>
      <c r="E139" s="33" t="s">
        <v>35</v>
      </c>
      <c r="F139" s="34" t="s">
        <v>352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352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168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249</v>
      </c>
      <c r="C142" s="48">
        <v>992</v>
      </c>
      <c r="D142" s="33" t="s">
        <v>29</v>
      </c>
      <c r="E142" s="33" t="s">
        <v>35</v>
      </c>
      <c r="F142" s="34" t="s">
        <v>250</v>
      </c>
      <c r="G142" s="34" t="s">
        <v>168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202</v>
      </c>
      <c r="C143" s="48">
        <v>992</v>
      </c>
      <c r="D143" s="33" t="s">
        <v>29</v>
      </c>
      <c r="E143" s="33" t="s">
        <v>35</v>
      </c>
      <c r="F143" s="34" t="s">
        <v>251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203</v>
      </c>
      <c r="C144" s="48">
        <v>992</v>
      </c>
      <c r="D144" s="33" t="s">
        <v>29</v>
      </c>
      <c r="E144" s="33" t="s">
        <v>35</v>
      </c>
      <c r="F144" s="34" t="s">
        <v>289</v>
      </c>
      <c r="G144" s="34" t="s">
        <v>168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289</v>
      </c>
      <c r="G145" s="34" t="s">
        <v>168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14456.54494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14452.54494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169</v>
      </c>
      <c r="H148" s="33"/>
      <c r="I148" s="33"/>
      <c r="J148" s="33"/>
      <c r="K148" s="34"/>
      <c r="L148" s="49">
        <f>L149</f>
        <v>14163.07494</v>
      </c>
    </row>
    <row r="149" spans="1:12" s="50" customFormat="1" ht="38.25" customHeight="1">
      <c r="A149" s="47"/>
      <c r="B149" s="13" t="s">
        <v>252</v>
      </c>
      <c r="C149" s="48">
        <v>992</v>
      </c>
      <c r="D149" s="33" t="s">
        <v>15</v>
      </c>
      <c r="E149" s="33" t="s">
        <v>33</v>
      </c>
      <c r="F149" s="34" t="s">
        <v>254</v>
      </c>
      <c r="G149" s="34" t="s">
        <v>169</v>
      </c>
      <c r="H149" s="33"/>
      <c r="I149" s="33"/>
      <c r="J149" s="33"/>
      <c r="K149" s="34"/>
      <c r="L149" s="49">
        <f>L151+L153</f>
        <v>14163.07494</v>
      </c>
    </row>
    <row r="150" spans="1:12" s="50" customFormat="1" ht="40.5" customHeight="1">
      <c r="A150" s="47"/>
      <c r="B150" s="13" t="s">
        <v>205</v>
      </c>
      <c r="C150" s="48">
        <v>992</v>
      </c>
      <c r="D150" s="33" t="s">
        <v>15</v>
      </c>
      <c r="E150" s="33" t="s">
        <v>33</v>
      </c>
      <c r="F150" s="34" t="s">
        <v>255</v>
      </c>
      <c r="G150" s="34"/>
      <c r="H150" s="33"/>
      <c r="I150" s="33"/>
      <c r="J150" s="33"/>
      <c r="K150" s="34"/>
      <c r="L150" s="49">
        <f>L151</f>
        <v>7024.0419400000001</v>
      </c>
    </row>
    <row r="151" spans="1:12" s="50" customFormat="1" ht="26.25" customHeight="1">
      <c r="A151" s="47"/>
      <c r="B151" s="36" t="s">
        <v>253</v>
      </c>
      <c r="C151" s="48">
        <v>992</v>
      </c>
      <c r="D151" s="33" t="s">
        <v>15</v>
      </c>
      <c r="E151" s="33" t="s">
        <v>33</v>
      </c>
      <c r="F151" s="34" t="s">
        <v>290</v>
      </c>
      <c r="G151" s="34" t="s">
        <v>169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7024.0419400000001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290</v>
      </c>
      <c r="G152" s="34" t="s">
        <v>169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4678.71076+1886.402-361.7+124.04971+696.57947</f>
        <v>7024.0419400000001</v>
      </c>
    </row>
    <row r="153" spans="1:12" s="50" customFormat="1" ht="25.5">
      <c r="A153" s="47"/>
      <c r="B153" s="13" t="s">
        <v>356</v>
      </c>
      <c r="C153" s="48">
        <v>992</v>
      </c>
      <c r="D153" s="33" t="s">
        <v>15</v>
      </c>
      <c r="E153" s="33" t="s">
        <v>33</v>
      </c>
      <c r="F153" s="34" t="s">
        <v>357</v>
      </c>
      <c r="G153" s="34"/>
      <c r="H153" s="33"/>
      <c r="I153" s="33"/>
      <c r="J153" s="33"/>
      <c r="K153" s="34"/>
      <c r="L153" s="49">
        <f>L154</f>
        <v>7139.0330000000004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357</v>
      </c>
      <c r="G154" s="34"/>
      <c r="H154" s="33"/>
      <c r="I154" s="33"/>
      <c r="J154" s="33"/>
      <c r="K154" s="34" t="s">
        <v>14</v>
      </c>
      <c r="L154" s="49">
        <f>7742.435-603.402</f>
        <v>7139.0330000000004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170</v>
      </c>
      <c r="H155" s="33"/>
      <c r="I155" s="33"/>
      <c r="J155" s="33"/>
      <c r="K155" s="34"/>
      <c r="L155" s="49">
        <f>L157</f>
        <v>289.47000000000003</v>
      </c>
    </row>
    <row r="156" spans="1:12" s="50" customFormat="1" ht="25.5">
      <c r="A156" s="47"/>
      <c r="B156" s="13" t="s">
        <v>256</v>
      </c>
      <c r="C156" s="48">
        <v>992</v>
      </c>
      <c r="D156" s="33" t="s">
        <v>15</v>
      </c>
      <c r="E156" s="33" t="s">
        <v>33</v>
      </c>
      <c r="F156" s="34" t="s">
        <v>257</v>
      </c>
      <c r="G156" s="34" t="s">
        <v>170</v>
      </c>
      <c r="H156" s="33"/>
      <c r="I156" s="33"/>
      <c r="J156" s="33"/>
      <c r="K156" s="34"/>
      <c r="L156" s="49">
        <f>L158</f>
        <v>289.47000000000003</v>
      </c>
    </row>
    <row r="157" spans="1:12" s="50" customFormat="1" ht="38.25">
      <c r="A157" s="47"/>
      <c r="B157" s="13" t="s">
        <v>204</v>
      </c>
      <c r="C157" s="48">
        <v>992</v>
      </c>
      <c r="D157" s="33" t="s">
        <v>15</v>
      </c>
      <c r="E157" s="33" t="s">
        <v>33</v>
      </c>
      <c r="F157" s="34" t="s">
        <v>258</v>
      </c>
      <c r="G157" s="34"/>
      <c r="H157" s="33"/>
      <c r="I157" s="33"/>
      <c r="J157" s="33"/>
      <c r="K157" s="34"/>
      <c r="L157" s="49">
        <f>L158</f>
        <v>289.47000000000003</v>
      </c>
    </row>
    <row r="158" spans="1:12" s="50" customFormat="1" ht="13.5" customHeight="1">
      <c r="A158" s="47"/>
      <c r="B158" s="36" t="s">
        <v>215</v>
      </c>
      <c r="C158" s="48">
        <v>992</v>
      </c>
      <c r="D158" s="33" t="s">
        <v>15</v>
      </c>
      <c r="E158" s="33" t="s">
        <v>33</v>
      </c>
      <c r="F158" s="34" t="s">
        <v>294</v>
      </c>
      <c r="G158" s="34" t="s">
        <v>170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289.47000000000003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294</v>
      </c>
      <c r="G159" s="34" t="s">
        <v>170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f>100+189.47</f>
        <v>289.47000000000003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171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207</v>
      </c>
      <c r="G162" s="34" t="s">
        <v>171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206</v>
      </c>
      <c r="C163" s="48">
        <v>992</v>
      </c>
      <c r="D163" s="33" t="s">
        <v>15</v>
      </c>
      <c r="E163" s="33" t="s">
        <v>39</v>
      </c>
      <c r="F163" s="34" t="s">
        <v>208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208</v>
      </c>
      <c r="G164" s="34" t="s">
        <v>171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291</v>
      </c>
      <c r="G165" s="34" t="s">
        <v>172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259</v>
      </c>
      <c r="C166" s="48">
        <v>992</v>
      </c>
      <c r="D166" s="33" t="s">
        <v>15</v>
      </c>
      <c r="E166" s="33" t="s">
        <v>39</v>
      </c>
      <c r="F166" s="34" t="s">
        <v>292</v>
      </c>
      <c r="G166" s="34" t="s">
        <v>172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260</v>
      </c>
      <c r="C167" s="48">
        <v>992</v>
      </c>
      <c r="D167" s="33" t="s">
        <v>15</v>
      </c>
      <c r="E167" s="33" t="s">
        <v>39</v>
      </c>
      <c r="F167" s="34" t="s">
        <v>293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295</v>
      </c>
      <c r="G168" s="34" t="s">
        <v>172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295</v>
      </c>
      <c r="G169" s="34" t="s">
        <v>172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14893.916340000002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107.9783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107.9783</v>
      </c>
    </row>
    <row r="173" spans="1:12" s="50" customFormat="1" ht="38.25">
      <c r="A173" s="74"/>
      <c r="B173" s="71" t="s">
        <v>262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107.9783</v>
      </c>
    </row>
    <row r="174" spans="1:12" s="50" customFormat="1" ht="13.5" customHeight="1">
      <c r="A174" s="74"/>
      <c r="B174" s="71" t="s">
        <v>261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209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263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8.6742600000000039</v>
      </c>
    </row>
    <row r="178" spans="1:12" s="50" customFormat="1" ht="25.5">
      <c r="A178" s="74"/>
      <c r="B178" s="13" t="s">
        <v>210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8.6742600000000039</v>
      </c>
    </row>
    <row r="179" spans="1:12" s="50" customFormat="1">
      <c r="A179" s="74"/>
      <c r="B179" s="13" t="s">
        <v>366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f>356-347.32574</f>
        <v>8.6742600000000039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L181+L198</f>
        <v>14785.938040000001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L182+L187+L191</f>
        <v>14335.938040000001</v>
      </c>
    </row>
    <row r="182" spans="1:12" s="50" customFormat="1">
      <c r="A182" s="47"/>
      <c r="B182" s="81" t="s">
        <v>329</v>
      </c>
      <c r="C182" s="48">
        <v>992</v>
      </c>
      <c r="D182" s="33" t="s">
        <v>41</v>
      </c>
      <c r="E182" s="33" t="s">
        <v>29</v>
      </c>
      <c r="F182" s="58" t="s">
        <v>330</v>
      </c>
      <c r="G182" s="58"/>
      <c r="H182" s="35"/>
      <c r="I182" s="33"/>
      <c r="J182" s="35"/>
      <c r="K182" s="58"/>
      <c r="L182" s="42">
        <f>L183</f>
        <v>1566.8</v>
      </c>
    </row>
    <row r="183" spans="1:12" s="50" customFormat="1">
      <c r="A183" s="47"/>
      <c r="B183" s="81" t="s">
        <v>264</v>
      </c>
      <c r="C183" s="48">
        <v>992</v>
      </c>
      <c r="D183" s="33" t="s">
        <v>41</v>
      </c>
      <c r="E183" s="33" t="s">
        <v>29</v>
      </c>
      <c r="F183" s="58" t="s">
        <v>331</v>
      </c>
      <c r="G183" s="58"/>
      <c r="H183" s="35"/>
      <c r="I183" s="33"/>
      <c r="J183" s="35"/>
      <c r="K183" s="58"/>
      <c r="L183" s="49">
        <f>L184</f>
        <v>1566.8</v>
      </c>
    </row>
    <row r="184" spans="1:12" s="50" customFormat="1" ht="25.5">
      <c r="A184" s="47"/>
      <c r="B184" s="81" t="s">
        <v>265</v>
      </c>
      <c r="C184" s="48">
        <v>992</v>
      </c>
      <c r="D184" s="33" t="s">
        <v>41</v>
      </c>
      <c r="E184" s="33" t="s">
        <v>29</v>
      </c>
      <c r="F184" s="58" t="s">
        <v>332</v>
      </c>
      <c r="G184" s="58" t="s">
        <v>173</v>
      </c>
      <c r="H184" s="35" t="s">
        <v>98</v>
      </c>
      <c r="I184" s="33" t="s">
        <v>10</v>
      </c>
      <c r="J184" s="35" t="s">
        <v>148</v>
      </c>
      <c r="K184" s="58"/>
      <c r="L184" s="49">
        <f>L185+L186</f>
        <v>1566.8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332</v>
      </c>
      <c r="G185" s="58" t="s">
        <v>173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f>1856.9-290.2</f>
        <v>1566.7</v>
      </c>
    </row>
    <row r="186" spans="1:12" s="50" customFormat="1">
      <c r="A186" s="47"/>
      <c r="B186" s="35" t="s">
        <v>16</v>
      </c>
      <c r="C186" s="48">
        <v>992</v>
      </c>
      <c r="D186" s="33" t="s">
        <v>41</v>
      </c>
      <c r="E186" s="33" t="s">
        <v>29</v>
      </c>
      <c r="F186" s="58" t="s">
        <v>332</v>
      </c>
      <c r="G186" s="58" t="s">
        <v>173</v>
      </c>
      <c r="H186" s="35" t="s">
        <v>98</v>
      </c>
      <c r="I186" s="33" t="s">
        <v>12</v>
      </c>
      <c r="J186" s="35" t="s">
        <v>149</v>
      </c>
      <c r="K186" s="58" t="s">
        <v>17</v>
      </c>
      <c r="L186" s="49">
        <v>0.1</v>
      </c>
    </row>
    <row r="187" spans="1:12" s="50" customFormat="1">
      <c r="A187" s="47"/>
      <c r="B187" s="13" t="s">
        <v>333</v>
      </c>
      <c r="C187" s="48"/>
      <c r="D187" s="33" t="s">
        <v>41</v>
      </c>
      <c r="E187" s="33" t="s">
        <v>29</v>
      </c>
      <c r="F187" s="58" t="s">
        <v>334</v>
      </c>
      <c r="G187" s="58"/>
      <c r="H187" s="35"/>
      <c r="I187" s="33"/>
      <c r="J187" s="35"/>
      <c r="K187" s="58"/>
      <c r="L187" s="49">
        <f>L188</f>
        <v>2907.7180400000002</v>
      </c>
    </row>
    <row r="188" spans="1:12" s="50" customFormat="1" ht="25.5">
      <c r="A188" s="47"/>
      <c r="B188" s="13" t="s">
        <v>266</v>
      </c>
      <c r="C188" s="48">
        <v>992</v>
      </c>
      <c r="D188" s="33" t="s">
        <v>41</v>
      </c>
      <c r="E188" s="33" t="s">
        <v>29</v>
      </c>
      <c r="F188" s="58" t="s">
        <v>335</v>
      </c>
      <c r="G188" s="58"/>
      <c r="H188" s="35"/>
      <c r="I188" s="33"/>
      <c r="J188" s="35"/>
      <c r="K188" s="58"/>
      <c r="L188" s="49">
        <f>L189</f>
        <v>2907.7180400000002</v>
      </c>
    </row>
    <row r="189" spans="1:12" s="50" customFormat="1">
      <c r="A189" s="47"/>
      <c r="B189" s="52" t="s">
        <v>322</v>
      </c>
      <c r="C189" s="48">
        <v>992</v>
      </c>
      <c r="D189" s="33" t="s">
        <v>41</v>
      </c>
      <c r="E189" s="33" t="s">
        <v>29</v>
      </c>
      <c r="F189" s="58" t="s">
        <v>336</v>
      </c>
      <c r="G189" s="58" t="s">
        <v>173</v>
      </c>
      <c r="H189" s="35" t="s">
        <v>98</v>
      </c>
      <c r="I189" s="33" t="s">
        <v>15</v>
      </c>
      <c r="J189" s="35" t="s">
        <v>150</v>
      </c>
      <c r="K189" s="58"/>
      <c r="L189" s="49">
        <f>L190</f>
        <v>2907.7180400000002</v>
      </c>
    </row>
    <row r="190" spans="1:12" s="50" customFormat="1" ht="25.5">
      <c r="A190" s="47"/>
      <c r="B190" s="13" t="s">
        <v>52</v>
      </c>
      <c r="C190" s="48">
        <v>992</v>
      </c>
      <c r="D190" s="33" t="s">
        <v>41</v>
      </c>
      <c r="E190" s="33" t="s">
        <v>29</v>
      </c>
      <c r="F190" s="58" t="s">
        <v>336</v>
      </c>
      <c r="G190" s="58" t="s">
        <v>173</v>
      </c>
      <c r="H190" s="35" t="s">
        <v>98</v>
      </c>
      <c r="I190" s="33" t="s">
        <v>15</v>
      </c>
      <c r="J190" s="35" t="s">
        <v>150</v>
      </c>
      <c r="K190" s="58" t="s">
        <v>14</v>
      </c>
      <c r="L190" s="49">
        <f>140.1+190+220+72.69596+69.0783+2100+115.84378</f>
        <v>2907.7180400000002</v>
      </c>
    </row>
    <row r="191" spans="1:12" s="50" customFormat="1" ht="25.5">
      <c r="A191" s="47"/>
      <c r="B191" s="13" t="s">
        <v>323</v>
      </c>
      <c r="C191" s="48">
        <v>992</v>
      </c>
      <c r="D191" s="33" t="s">
        <v>41</v>
      </c>
      <c r="E191" s="33" t="s">
        <v>29</v>
      </c>
      <c r="F191" s="19">
        <v>6030000000</v>
      </c>
      <c r="G191" s="58"/>
      <c r="H191" s="35"/>
      <c r="I191" s="33"/>
      <c r="J191" s="35"/>
      <c r="K191" s="58"/>
      <c r="L191" s="49">
        <f>L192+L195</f>
        <v>9861.4200000000019</v>
      </c>
    </row>
    <row r="192" spans="1:12" s="50" customFormat="1" ht="25.5">
      <c r="A192" s="47"/>
      <c r="B192" s="13" t="s">
        <v>324</v>
      </c>
      <c r="C192" s="48">
        <v>992</v>
      </c>
      <c r="D192" s="33" t="s">
        <v>41</v>
      </c>
      <c r="E192" s="33" t="s">
        <v>29</v>
      </c>
      <c r="F192" s="19">
        <v>6030100000</v>
      </c>
      <c r="G192" s="58"/>
      <c r="H192" s="35"/>
      <c r="I192" s="33"/>
      <c r="J192" s="35"/>
      <c r="K192" s="58"/>
      <c r="L192" s="49">
        <f>L193</f>
        <v>9190.1520000000019</v>
      </c>
    </row>
    <row r="193" spans="1:12" s="50" customFormat="1" ht="25.5">
      <c r="A193" s="47"/>
      <c r="B193" s="35" t="s">
        <v>55</v>
      </c>
      <c r="C193" s="48">
        <v>992</v>
      </c>
      <c r="D193" s="33" t="s">
        <v>41</v>
      </c>
      <c r="E193" s="33" t="s">
        <v>29</v>
      </c>
      <c r="F193" s="19">
        <v>6030100590</v>
      </c>
      <c r="G193" s="58"/>
      <c r="H193" s="35"/>
      <c r="I193" s="33"/>
      <c r="J193" s="35"/>
      <c r="K193" s="58"/>
      <c r="L193" s="49">
        <f>L194</f>
        <v>9190.1520000000019</v>
      </c>
    </row>
    <row r="194" spans="1:12" s="50" customFormat="1">
      <c r="A194" s="47"/>
      <c r="B194" s="13" t="s">
        <v>325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 t="s">
        <v>78</v>
      </c>
      <c r="L194" s="66">
        <f>7331.22+850+100+490+128.732+290.2</f>
        <v>9190.1520000000019</v>
      </c>
    </row>
    <row r="195" spans="1:12" s="50" customFormat="1">
      <c r="A195" s="47"/>
      <c r="B195" s="86" t="s">
        <v>369</v>
      </c>
      <c r="C195" s="87">
        <v>992</v>
      </c>
      <c r="D195" s="92" t="s">
        <v>41</v>
      </c>
      <c r="E195" s="92" t="s">
        <v>29</v>
      </c>
      <c r="F195" s="100" t="s">
        <v>371</v>
      </c>
      <c r="G195" s="100"/>
      <c r="H195" s="85"/>
      <c r="I195" s="92"/>
      <c r="J195" s="85"/>
      <c r="K195" s="100"/>
      <c r="L195" s="101">
        <f>L196</f>
        <v>671.26800000000003</v>
      </c>
    </row>
    <row r="196" spans="1:12" s="50" customFormat="1">
      <c r="A196" s="47"/>
      <c r="B196" s="86" t="s">
        <v>370</v>
      </c>
      <c r="C196" s="87">
        <v>992</v>
      </c>
      <c r="D196" s="92" t="s">
        <v>41</v>
      </c>
      <c r="E196" s="92" t="s">
        <v>29</v>
      </c>
      <c r="F196" s="100" t="s">
        <v>372</v>
      </c>
      <c r="G196" s="100" t="s">
        <v>173</v>
      </c>
      <c r="H196" s="85" t="s">
        <v>98</v>
      </c>
      <c r="I196" s="92" t="s">
        <v>15</v>
      </c>
      <c r="J196" s="85" t="s">
        <v>150</v>
      </c>
      <c r="K196" s="100"/>
      <c r="L196" s="101">
        <f>L197</f>
        <v>671.26800000000003</v>
      </c>
    </row>
    <row r="197" spans="1:12" s="50" customFormat="1">
      <c r="A197" s="47"/>
      <c r="B197" s="86" t="s">
        <v>325</v>
      </c>
      <c r="C197" s="87">
        <v>992</v>
      </c>
      <c r="D197" s="92" t="s">
        <v>41</v>
      </c>
      <c r="E197" s="92" t="s">
        <v>29</v>
      </c>
      <c r="F197" s="100" t="s">
        <v>372</v>
      </c>
      <c r="G197" s="100" t="s">
        <v>173</v>
      </c>
      <c r="H197" s="85" t="s">
        <v>98</v>
      </c>
      <c r="I197" s="92" t="s">
        <v>15</v>
      </c>
      <c r="J197" s="85" t="s">
        <v>150</v>
      </c>
      <c r="K197" s="100" t="s">
        <v>78</v>
      </c>
      <c r="L197" s="101">
        <f>300+500-128.732</f>
        <v>671.26800000000003</v>
      </c>
    </row>
    <row r="198" spans="1:12" s="50" customFormat="1" ht="25.5">
      <c r="A198" s="47"/>
      <c r="B198" s="13" t="s">
        <v>305</v>
      </c>
      <c r="C198" s="48">
        <v>992</v>
      </c>
      <c r="D198" s="33" t="s">
        <v>41</v>
      </c>
      <c r="E198" s="33" t="s">
        <v>29</v>
      </c>
      <c r="F198" s="58" t="s">
        <v>337</v>
      </c>
      <c r="G198" s="58"/>
      <c r="H198" s="35"/>
      <c r="I198" s="33"/>
      <c r="J198" s="35"/>
      <c r="K198" s="58"/>
      <c r="L198" s="49">
        <f>L199</f>
        <v>450</v>
      </c>
    </row>
    <row r="199" spans="1:12" s="50" customFormat="1" ht="38.25">
      <c r="A199" s="47"/>
      <c r="B199" s="13" t="s">
        <v>306</v>
      </c>
      <c r="C199" s="48">
        <v>992</v>
      </c>
      <c r="D199" s="33" t="s">
        <v>41</v>
      </c>
      <c r="E199" s="33" t="s">
        <v>29</v>
      </c>
      <c r="F199" s="58" t="s">
        <v>267</v>
      </c>
      <c r="G199" s="58"/>
      <c r="H199" s="35"/>
      <c r="I199" s="33"/>
      <c r="J199" s="35"/>
      <c r="K199" s="58"/>
      <c r="L199" s="49">
        <f>L200</f>
        <v>450</v>
      </c>
    </row>
    <row r="200" spans="1:12" s="50" customFormat="1" ht="25.5">
      <c r="A200" s="47"/>
      <c r="B200" s="13" t="s">
        <v>307</v>
      </c>
      <c r="C200" s="48">
        <v>992</v>
      </c>
      <c r="D200" s="33" t="s">
        <v>41</v>
      </c>
      <c r="E200" s="33" t="s">
        <v>29</v>
      </c>
      <c r="F200" s="58" t="s">
        <v>269</v>
      </c>
      <c r="G200" s="58"/>
      <c r="H200" s="35"/>
      <c r="I200" s="33"/>
      <c r="J200" s="35"/>
      <c r="K200" s="58"/>
      <c r="L200" s="49">
        <f>L202</f>
        <v>450</v>
      </c>
    </row>
    <row r="201" spans="1:12" s="50" customFormat="1" ht="25.5">
      <c r="A201" s="47"/>
      <c r="B201" s="13" t="s">
        <v>308</v>
      </c>
      <c r="C201" s="48">
        <v>992</v>
      </c>
      <c r="D201" s="33" t="s">
        <v>41</v>
      </c>
      <c r="E201" s="33" t="s">
        <v>29</v>
      </c>
      <c r="F201" s="58" t="s">
        <v>338</v>
      </c>
      <c r="G201" s="58"/>
      <c r="H201" s="35"/>
      <c r="I201" s="33"/>
      <c r="J201" s="35"/>
      <c r="K201" s="58"/>
      <c r="L201" s="49">
        <f>L202</f>
        <v>450</v>
      </c>
    </row>
    <row r="202" spans="1:12" s="50" customFormat="1" ht="25.5">
      <c r="A202" s="47"/>
      <c r="B202" s="13" t="s">
        <v>52</v>
      </c>
      <c r="C202" s="48">
        <v>992</v>
      </c>
      <c r="D202" s="33" t="s">
        <v>41</v>
      </c>
      <c r="E202" s="33" t="s">
        <v>29</v>
      </c>
      <c r="F202" s="58" t="s">
        <v>338</v>
      </c>
      <c r="G202" s="58"/>
      <c r="H202" s="35"/>
      <c r="I202" s="33"/>
      <c r="J202" s="35"/>
      <c r="K202" s="58" t="s">
        <v>14</v>
      </c>
      <c r="L202" s="49">
        <f>250+200</f>
        <v>450</v>
      </c>
    </row>
    <row r="203" spans="1:12" s="50" customFormat="1">
      <c r="A203" s="82"/>
      <c r="B203" s="79" t="s">
        <v>44</v>
      </c>
      <c r="C203" s="48">
        <v>992</v>
      </c>
      <c r="D203" s="75" t="s">
        <v>45</v>
      </c>
      <c r="E203" s="75"/>
      <c r="F203" s="75"/>
      <c r="G203" s="75"/>
      <c r="H203" s="75"/>
      <c r="I203" s="33"/>
      <c r="J203" s="75"/>
      <c r="K203" s="76"/>
      <c r="L203" s="57">
        <f>L204</f>
        <v>66.814549999999983</v>
      </c>
    </row>
    <row r="204" spans="1:12" s="50" customFormat="1">
      <c r="A204" s="5"/>
      <c r="B204" s="80" t="s">
        <v>327</v>
      </c>
      <c r="C204" s="48">
        <v>992</v>
      </c>
      <c r="D204" s="33" t="s">
        <v>45</v>
      </c>
      <c r="E204" s="33" t="s">
        <v>45</v>
      </c>
      <c r="F204" s="33"/>
      <c r="G204" s="33"/>
      <c r="H204" s="33"/>
      <c r="I204" s="33"/>
      <c r="J204" s="33"/>
      <c r="K204" s="34"/>
      <c r="L204" s="49">
        <f>L205</f>
        <v>66.814549999999983</v>
      </c>
    </row>
    <row r="205" spans="1:12" s="50" customFormat="1" ht="25.5">
      <c r="A205" s="5"/>
      <c r="B205" s="80" t="s">
        <v>74</v>
      </c>
      <c r="C205" s="48">
        <v>992</v>
      </c>
      <c r="D205" s="33" t="s">
        <v>45</v>
      </c>
      <c r="E205" s="33" t="s">
        <v>45</v>
      </c>
      <c r="F205" s="34" t="s">
        <v>220</v>
      </c>
      <c r="G205" s="34" t="s">
        <v>174</v>
      </c>
      <c r="H205" s="33"/>
      <c r="I205" s="33"/>
      <c r="J205" s="33"/>
      <c r="K205" s="34"/>
      <c r="L205" s="49">
        <f>L207</f>
        <v>66.814549999999983</v>
      </c>
    </row>
    <row r="206" spans="1:12" s="50" customFormat="1" ht="25.5">
      <c r="A206" s="5"/>
      <c r="B206" s="80" t="s">
        <v>268</v>
      </c>
      <c r="C206" s="48">
        <v>992</v>
      </c>
      <c r="D206" s="33" t="s">
        <v>45</v>
      </c>
      <c r="E206" s="33" t="s">
        <v>45</v>
      </c>
      <c r="F206" s="34" t="s">
        <v>221</v>
      </c>
      <c r="G206" s="34" t="s">
        <v>174</v>
      </c>
      <c r="H206" s="33"/>
      <c r="I206" s="33"/>
      <c r="J206" s="33"/>
      <c r="K206" s="34"/>
      <c r="L206" s="49">
        <f>L207</f>
        <v>66.814549999999983</v>
      </c>
    </row>
    <row r="207" spans="1:12" s="50" customFormat="1" ht="38.25">
      <c r="A207" s="5"/>
      <c r="B207" s="80" t="s">
        <v>349</v>
      </c>
      <c r="C207" s="48">
        <v>992</v>
      </c>
      <c r="D207" s="33" t="s">
        <v>45</v>
      </c>
      <c r="E207" s="33" t="s">
        <v>45</v>
      </c>
      <c r="F207" s="34" t="s">
        <v>222</v>
      </c>
      <c r="G207" s="34"/>
      <c r="H207" s="33"/>
      <c r="I207" s="33"/>
      <c r="J207" s="33"/>
      <c r="K207" s="34"/>
      <c r="L207" s="49">
        <f>L208</f>
        <v>66.814549999999983</v>
      </c>
    </row>
    <row r="208" spans="1:12" s="50" customFormat="1">
      <c r="A208" s="5"/>
      <c r="B208" s="80" t="s">
        <v>88</v>
      </c>
      <c r="C208" s="48">
        <v>992</v>
      </c>
      <c r="D208" s="33" t="s">
        <v>45</v>
      </c>
      <c r="E208" s="33" t="s">
        <v>45</v>
      </c>
      <c r="F208" s="34" t="s">
        <v>339</v>
      </c>
      <c r="G208" s="34" t="s">
        <v>174</v>
      </c>
      <c r="H208" s="33" t="s">
        <v>98</v>
      </c>
      <c r="I208" s="33" t="s">
        <v>99</v>
      </c>
      <c r="J208" s="33" t="s">
        <v>151</v>
      </c>
      <c r="K208" s="34"/>
      <c r="L208" s="49">
        <f>L209</f>
        <v>66.814549999999983</v>
      </c>
    </row>
    <row r="209" spans="1:13" s="50" customFormat="1">
      <c r="A209" s="5"/>
      <c r="B209" s="13" t="s">
        <v>77</v>
      </c>
      <c r="C209" s="48">
        <v>992</v>
      </c>
      <c r="D209" s="33" t="s">
        <v>45</v>
      </c>
      <c r="E209" s="33" t="s">
        <v>45</v>
      </c>
      <c r="F209" s="34" t="s">
        <v>339</v>
      </c>
      <c r="G209" s="34" t="s">
        <v>174</v>
      </c>
      <c r="H209" s="33" t="s">
        <v>98</v>
      </c>
      <c r="I209" s="33" t="s">
        <v>99</v>
      </c>
      <c r="J209" s="33" t="s">
        <v>151</v>
      </c>
      <c r="K209" s="34" t="s">
        <v>78</v>
      </c>
      <c r="L209" s="49">
        <f>83.83+50-67.01545</f>
        <v>66.814549999999983</v>
      </c>
    </row>
    <row r="210" spans="1:13" s="50" customFormat="1">
      <c r="A210" s="78"/>
      <c r="B210" s="79" t="s">
        <v>46</v>
      </c>
      <c r="C210" s="48">
        <v>992</v>
      </c>
      <c r="D210" s="75" t="s">
        <v>47</v>
      </c>
      <c r="E210" s="75"/>
      <c r="F210" s="76"/>
      <c r="G210" s="76"/>
      <c r="H210" s="75"/>
      <c r="I210" s="33"/>
      <c r="J210" s="75"/>
      <c r="K210" s="76"/>
      <c r="L210" s="57">
        <f>L211</f>
        <v>9460.8604799999994</v>
      </c>
    </row>
    <row r="211" spans="1:13" s="50" customFormat="1">
      <c r="A211" s="5"/>
      <c r="B211" s="80" t="s">
        <v>48</v>
      </c>
      <c r="C211" s="48">
        <v>992</v>
      </c>
      <c r="D211" s="33" t="s">
        <v>47</v>
      </c>
      <c r="E211" s="33" t="s">
        <v>10</v>
      </c>
      <c r="F211" s="34"/>
      <c r="G211" s="34"/>
      <c r="H211" s="33"/>
      <c r="I211" s="33"/>
      <c r="J211" s="33"/>
      <c r="K211" s="34"/>
      <c r="L211" s="49">
        <f>L212+L238+L233</f>
        <v>9460.8604799999994</v>
      </c>
    </row>
    <row r="212" spans="1:13" s="50" customFormat="1" ht="29.25" customHeight="1">
      <c r="A212" s="5"/>
      <c r="B212" s="13" t="s">
        <v>75</v>
      </c>
      <c r="C212" s="48">
        <v>992</v>
      </c>
      <c r="D212" s="33" t="s">
        <v>47</v>
      </c>
      <c r="E212" s="33" t="s">
        <v>10</v>
      </c>
      <c r="F212" s="34" t="s">
        <v>296</v>
      </c>
      <c r="G212" s="34" t="s">
        <v>175</v>
      </c>
      <c r="H212" s="33"/>
      <c r="I212" s="33"/>
      <c r="J212" s="33"/>
      <c r="K212" s="34"/>
      <c r="L212" s="49">
        <f>L213+L217+L224</f>
        <v>8418.2884799999993</v>
      </c>
    </row>
    <row r="213" spans="1:13" s="50" customFormat="1" ht="25.5">
      <c r="A213" s="5"/>
      <c r="B213" s="13" t="s">
        <v>76</v>
      </c>
      <c r="C213" s="48">
        <v>992</v>
      </c>
      <c r="D213" s="33" t="s">
        <v>47</v>
      </c>
      <c r="E213" s="33" t="s">
        <v>10</v>
      </c>
      <c r="F213" s="34" t="s">
        <v>297</v>
      </c>
      <c r="G213" s="34" t="s">
        <v>175</v>
      </c>
      <c r="H213" s="33" t="s">
        <v>101</v>
      </c>
      <c r="I213" s="33" t="s">
        <v>99</v>
      </c>
      <c r="J213" s="33" t="s">
        <v>100</v>
      </c>
      <c r="K213" s="34"/>
      <c r="L213" s="49">
        <f>L214</f>
        <v>6481.6350000000002</v>
      </c>
    </row>
    <row r="214" spans="1:13" s="50" customFormat="1" ht="26.25" customHeight="1">
      <c r="A214" s="5"/>
      <c r="B214" s="13" t="s">
        <v>274</v>
      </c>
      <c r="C214" s="48">
        <v>992</v>
      </c>
      <c r="D214" s="33" t="s">
        <v>47</v>
      </c>
      <c r="E214" s="33" t="s">
        <v>10</v>
      </c>
      <c r="F214" s="34" t="s">
        <v>298</v>
      </c>
      <c r="G214" s="34"/>
      <c r="H214" s="33"/>
      <c r="I214" s="33"/>
      <c r="J214" s="33"/>
      <c r="K214" s="34"/>
      <c r="L214" s="49">
        <f>L215</f>
        <v>6481.6350000000002</v>
      </c>
    </row>
    <row r="215" spans="1:13" s="50" customFormat="1" ht="25.5">
      <c r="A215" s="5"/>
      <c r="B215" s="71" t="s">
        <v>55</v>
      </c>
      <c r="C215" s="48">
        <v>992</v>
      </c>
      <c r="D215" s="33" t="s">
        <v>47</v>
      </c>
      <c r="E215" s="33" t="s">
        <v>10</v>
      </c>
      <c r="F215" s="34" t="s">
        <v>340</v>
      </c>
      <c r="G215" s="34" t="s">
        <v>175</v>
      </c>
      <c r="H215" s="33" t="s">
        <v>101</v>
      </c>
      <c r="I215" s="33" t="s">
        <v>99</v>
      </c>
      <c r="J215" s="33" t="s">
        <v>109</v>
      </c>
      <c r="K215" s="34"/>
      <c r="L215" s="49">
        <f>L216</f>
        <v>6481.6350000000002</v>
      </c>
    </row>
    <row r="216" spans="1:13" s="50" customFormat="1">
      <c r="A216" s="5"/>
      <c r="B216" s="13" t="s">
        <v>77</v>
      </c>
      <c r="C216" s="48">
        <v>992</v>
      </c>
      <c r="D216" s="33" t="s">
        <v>47</v>
      </c>
      <c r="E216" s="33" t="s">
        <v>10</v>
      </c>
      <c r="F216" s="34" t="s">
        <v>340</v>
      </c>
      <c r="G216" s="34" t="s">
        <v>175</v>
      </c>
      <c r="H216" s="33" t="s">
        <v>101</v>
      </c>
      <c r="I216" s="33" t="s">
        <v>99</v>
      </c>
      <c r="J216" s="33" t="s">
        <v>109</v>
      </c>
      <c r="K216" s="34" t="s">
        <v>78</v>
      </c>
      <c r="L216" s="49">
        <f>7117.63-100-535.995</f>
        <v>6481.6350000000002</v>
      </c>
    </row>
    <row r="217" spans="1:13" s="50" customFormat="1" ht="38.25" hidden="1" customHeight="1">
      <c r="A217" s="5"/>
      <c r="B217" s="13" t="s">
        <v>310</v>
      </c>
      <c r="C217" s="48">
        <v>992</v>
      </c>
      <c r="D217" s="33" t="s">
        <v>47</v>
      </c>
      <c r="E217" s="33" t="s">
        <v>10</v>
      </c>
      <c r="F217" s="34" t="s">
        <v>299</v>
      </c>
      <c r="G217" s="34" t="s">
        <v>175</v>
      </c>
      <c r="H217" s="33" t="s">
        <v>105</v>
      </c>
      <c r="I217" s="33" t="s">
        <v>99</v>
      </c>
      <c r="J217" s="33" t="s">
        <v>100</v>
      </c>
      <c r="K217" s="34"/>
      <c r="L217" s="49">
        <f>L218+L221</f>
        <v>0</v>
      </c>
    </row>
    <row r="218" spans="1:13" s="50" customFormat="1" hidden="1">
      <c r="A218" s="5"/>
      <c r="B218" s="13" t="s">
        <v>79</v>
      </c>
      <c r="C218" s="48">
        <v>992</v>
      </c>
      <c r="D218" s="33" t="s">
        <v>47</v>
      </c>
      <c r="E218" s="33" t="s">
        <v>10</v>
      </c>
      <c r="F218" s="34" t="s">
        <v>300</v>
      </c>
      <c r="G218" s="34"/>
      <c r="H218" s="33"/>
      <c r="I218" s="33"/>
      <c r="J218" s="33"/>
      <c r="K218" s="34"/>
      <c r="L218" s="49">
        <f>L219</f>
        <v>0</v>
      </c>
    </row>
    <row r="219" spans="1:13" s="50" customFormat="1" ht="25.5" hidden="1">
      <c r="A219" s="5"/>
      <c r="B219" s="13" t="s">
        <v>311</v>
      </c>
      <c r="C219" s="48">
        <v>992</v>
      </c>
      <c r="D219" s="33" t="s">
        <v>47</v>
      </c>
      <c r="E219" s="33" t="s">
        <v>10</v>
      </c>
      <c r="F219" s="34" t="s">
        <v>309</v>
      </c>
      <c r="G219" s="34" t="s">
        <v>175</v>
      </c>
      <c r="H219" s="33" t="s">
        <v>105</v>
      </c>
      <c r="I219" s="33" t="s">
        <v>99</v>
      </c>
      <c r="J219" s="33" t="s">
        <v>109</v>
      </c>
      <c r="K219" s="34"/>
      <c r="L219" s="49">
        <f>L220</f>
        <v>0</v>
      </c>
    </row>
    <row r="220" spans="1:13" s="50" customFormat="1" ht="15.75" hidden="1" customHeigh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309</v>
      </c>
      <c r="G220" s="34" t="s">
        <v>175</v>
      </c>
      <c r="H220" s="33" t="s">
        <v>105</v>
      </c>
      <c r="I220" s="33" t="s">
        <v>99</v>
      </c>
      <c r="J220" s="33" t="s">
        <v>109</v>
      </c>
      <c r="K220" s="34" t="s">
        <v>78</v>
      </c>
      <c r="L220" s="49"/>
      <c r="M220" s="52"/>
    </row>
    <row r="221" spans="1:13" s="50" customFormat="1" ht="15.75" hidden="1" customHeight="1">
      <c r="A221" s="5"/>
      <c r="B221" s="71" t="s">
        <v>277</v>
      </c>
      <c r="C221" s="48">
        <v>992</v>
      </c>
      <c r="D221" s="33" t="s">
        <v>47</v>
      </c>
      <c r="E221" s="33" t="s">
        <v>10</v>
      </c>
      <c r="F221" s="34" t="s">
        <v>301</v>
      </c>
      <c r="G221" s="34"/>
      <c r="H221" s="33"/>
      <c r="I221" s="33"/>
      <c r="J221" s="33"/>
      <c r="K221" s="34"/>
      <c r="L221" s="49">
        <f>L222</f>
        <v>0</v>
      </c>
      <c r="M221" s="52"/>
    </row>
    <row r="222" spans="1:13" s="50" customFormat="1" ht="41.25" hidden="1" customHeight="1">
      <c r="A222" s="5"/>
      <c r="B222" s="71" t="s">
        <v>365</v>
      </c>
      <c r="C222" s="48">
        <v>992</v>
      </c>
      <c r="D222" s="33" t="s">
        <v>47</v>
      </c>
      <c r="E222" s="33" t="s">
        <v>10</v>
      </c>
      <c r="F222" s="34" t="s">
        <v>302</v>
      </c>
      <c r="G222" s="34"/>
      <c r="H222" s="33"/>
      <c r="I222" s="33"/>
      <c r="J222" s="33"/>
      <c r="K222" s="34"/>
      <c r="L222" s="49">
        <f>L223</f>
        <v>0</v>
      </c>
      <c r="M222" s="52"/>
    </row>
    <row r="223" spans="1:13" s="50" customFormat="1" ht="15.75" hidden="1" customHeight="1">
      <c r="A223" s="5"/>
      <c r="B223" s="13" t="s">
        <v>77</v>
      </c>
      <c r="C223" s="48">
        <v>992</v>
      </c>
      <c r="D223" s="33" t="s">
        <v>47</v>
      </c>
      <c r="E223" s="33" t="s">
        <v>10</v>
      </c>
      <c r="F223" s="34" t="s">
        <v>302</v>
      </c>
      <c r="G223" s="34"/>
      <c r="H223" s="33"/>
      <c r="I223" s="33"/>
      <c r="J223" s="33"/>
      <c r="K223" s="34" t="s">
        <v>78</v>
      </c>
      <c r="L223" s="49"/>
      <c r="M223" s="52"/>
    </row>
    <row r="224" spans="1:13" s="50" customFormat="1">
      <c r="A224" s="5"/>
      <c r="B224" s="13" t="s">
        <v>80</v>
      </c>
      <c r="C224" s="48">
        <v>992</v>
      </c>
      <c r="D224" s="33" t="s">
        <v>47</v>
      </c>
      <c r="E224" s="33" t="s">
        <v>10</v>
      </c>
      <c r="F224" s="34" t="s">
        <v>341</v>
      </c>
      <c r="G224" s="34" t="s">
        <v>175</v>
      </c>
      <c r="H224" s="33" t="s">
        <v>107</v>
      </c>
      <c r="I224" s="33" t="s">
        <v>99</v>
      </c>
      <c r="J224" s="33" t="s">
        <v>100</v>
      </c>
      <c r="K224" s="34"/>
      <c r="L224" s="49">
        <f>L225+L228</f>
        <v>1936.6534799999999</v>
      </c>
      <c r="M224" s="52"/>
    </row>
    <row r="225" spans="1:14" s="50" customFormat="1">
      <c r="A225" s="5"/>
      <c r="B225" s="13" t="s">
        <v>213</v>
      </c>
      <c r="C225" s="48">
        <v>992</v>
      </c>
      <c r="D225" s="33" t="s">
        <v>47</v>
      </c>
      <c r="E225" s="33" t="s">
        <v>10</v>
      </c>
      <c r="F225" s="34" t="s">
        <v>342</v>
      </c>
      <c r="G225" s="34"/>
      <c r="H225" s="33"/>
      <c r="I225" s="33"/>
      <c r="J225" s="33"/>
      <c r="K225" s="34"/>
      <c r="L225" s="49">
        <f>L226</f>
        <v>30</v>
      </c>
      <c r="M225" s="52"/>
    </row>
    <row r="226" spans="1:14" s="50" customFormat="1" ht="15.75" customHeight="1">
      <c r="A226" s="5"/>
      <c r="B226" s="13" t="s">
        <v>49</v>
      </c>
      <c r="C226" s="48">
        <v>992</v>
      </c>
      <c r="D226" s="33" t="s">
        <v>47</v>
      </c>
      <c r="E226" s="33" t="s">
        <v>10</v>
      </c>
      <c r="F226" s="19">
        <v>6320110290</v>
      </c>
      <c r="G226" s="19">
        <v>65</v>
      </c>
      <c r="H226" s="51">
        <v>3</v>
      </c>
      <c r="I226" s="33" t="s">
        <v>99</v>
      </c>
      <c r="J226" s="51">
        <v>51440</v>
      </c>
      <c r="K226" s="5"/>
      <c r="L226" s="42">
        <f>L227</f>
        <v>30</v>
      </c>
      <c r="M226" s="52"/>
    </row>
    <row r="227" spans="1:14" s="50" customFormat="1">
      <c r="A227" s="5"/>
      <c r="B227" s="13" t="s">
        <v>235</v>
      </c>
      <c r="C227" s="48">
        <v>992</v>
      </c>
      <c r="D227" s="33" t="s">
        <v>47</v>
      </c>
      <c r="E227" s="33" t="s">
        <v>10</v>
      </c>
      <c r="F227" s="19">
        <v>6320110290</v>
      </c>
      <c r="G227" s="19">
        <v>65</v>
      </c>
      <c r="H227" s="51">
        <v>3</v>
      </c>
      <c r="I227" s="33" t="s">
        <v>99</v>
      </c>
      <c r="J227" s="51">
        <v>5144</v>
      </c>
      <c r="K227" s="34" t="s">
        <v>103</v>
      </c>
      <c r="L227" s="42">
        <v>30</v>
      </c>
      <c r="M227" s="52"/>
    </row>
    <row r="228" spans="1:14" s="97" customFormat="1" ht="14.25" customHeight="1">
      <c r="A228" s="90"/>
      <c r="B228" s="13" t="s">
        <v>359</v>
      </c>
      <c r="C228" s="87">
        <v>992</v>
      </c>
      <c r="D228" s="92" t="s">
        <v>47</v>
      </c>
      <c r="E228" s="92" t="s">
        <v>10</v>
      </c>
      <c r="F228" s="88">
        <v>6320200000</v>
      </c>
      <c r="G228" s="88"/>
      <c r="H228" s="95"/>
      <c r="I228" s="92"/>
      <c r="J228" s="95"/>
      <c r="K228" s="89"/>
      <c r="L228" s="91">
        <f>L229+L231</f>
        <v>1906.6534799999999</v>
      </c>
      <c r="M228" s="96"/>
      <c r="N228" s="86"/>
    </row>
    <row r="229" spans="1:14" s="97" customFormat="1" ht="25.5">
      <c r="A229" s="90"/>
      <c r="B229" s="80" t="s">
        <v>360</v>
      </c>
      <c r="C229" s="87">
        <v>992</v>
      </c>
      <c r="D229" s="92" t="s">
        <v>47</v>
      </c>
      <c r="E229" s="92" t="s">
        <v>10</v>
      </c>
      <c r="F229" s="88">
        <v>6320210300</v>
      </c>
      <c r="G229" s="88"/>
      <c r="H229" s="95"/>
      <c r="I229" s="92"/>
      <c r="J229" s="95"/>
      <c r="K229" s="89"/>
      <c r="L229" s="91">
        <f>L230</f>
        <v>656.65347999999994</v>
      </c>
      <c r="M229" s="96"/>
    </row>
    <row r="230" spans="1:14" s="97" customFormat="1">
      <c r="A230" s="90"/>
      <c r="B230" s="13" t="s">
        <v>77</v>
      </c>
      <c r="C230" s="87">
        <v>992</v>
      </c>
      <c r="D230" s="92" t="s">
        <v>47</v>
      </c>
      <c r="E230" s="92" t="s">
        <v>10</v>
      </c>
      <c r="F230" s="88">
        <v>6320210300</v>
      </c>
      <c r="G230" s="88"/>
      <c r="H230" s="95"/>
      <c r="I230" s="92"/>
      <c r="J230" s="95"/>
      <c r="K230" s="89" t="s">
        <v>78</v>
      </c>
      <c r="L230" s="91">
        <f>430+226.65348</f>
        <v>656.65347999999994</v>
      </c>
      <c r="M230" s="96"/>
    </row>
    <row r="231" spans="1:14" s="97" customFormat="1">
      <c r="A231" s="90"/>
      <c r="B231" s="13" t="s">
        <v>361</v>
      </c>
      <c r="C231" s="87">
        <v>992</v>
      </c>
      <c r="D231" s="92" t="s">
        <v>47</v>
      </c>
      <c r="E231" s="92" t="s">
        <v>10</v>
      </c>
      <c r="F231" s="88">
        <v>6320210310</v>
      </c>
      <c r="G231" s="88"/>
      <c r="H231" s="95"/>
      <c r="I231" s="92"/>
      <c r="J231" s="95"/>
      <c r="K231" s="89"/>
      <c r="L231" s="91">
        <f>L232</f>
        <v>1250</v>
      </c>
      <c r="M231" s="96"/>
    </row>
    <row r="232" spans="1:14" s="97" customFormat="1">
      <c r="A232" s="90"/>
      <c r="B232" s="13" t="s">
        <v>77</v>
      </c>
      <c r="C232" s="87">
        <v>992</v>
      </c>
      <c r="D232" s="92" t="s">
        <v>47</v>
      </c>
      <c r="E232" s="92" t="s">
        <v>10</v>
      </c>
      <c r="F232" s="88">
        <v>6320210310</v>
      </c>
      <c r="G232" s="88"/>
      <c r="H232" s="95"/>
      <c r="I232" s="92"/>
      <c r="J232" s="95"/>
      <c r="K232" s="89" t="s">
        <v>78</v>
      </c>
      <c r="L232" s="91">
        <f>150+1100</f>
        <v>1250</v>
      </c>
      <c r="M232" s="96"/>
    </row>
    <row r="233" spans="1:14" s="50" customFormat="1" ht="54" customHeight="1">
      <c r="A233" s="5"/>
      <c r="B233" s="13" t="s">
        <v>82</v>
      </c>
      <c r="C233" s="48">
        <v>992</v>
      </c>
      <c r="D233" s="33" t="s">
        <v>47</v>
      </c>
      <c r="E233" s="33" t="s">
        <v>10</v>
      </c>
      <c r="F233" s="19">
        <v>6400000000</v>
      </c>
      <c r="G233" s="19">
        <v>66</v>
      </c>
      <c r="H233" s="51"/>
      <c r="I233" s="33"/>
      <c r="J233" s="51"/>
      <c r="K233" s="34"/>
      <c r="L233" s="42">
        <f>L235</f>
        <v>287.572</v>
      </c>
      <c r="M233" s="52"/>
    </row>
    <row r="234" spans="1:14" s="50" customFormat="1" ht="54" customHeight="1">
      <c r="A234" s="5"/>
      <c r="B234" s="13" t="s">
        <v>270</v>
      </c>
      <c r="C234" s="48">
        <v>992</v>
      </c>
      <c r="D234" s="33" t="s">
        <v>47</v>
      </c>
      <c r="E234" s="33" t="s">
        <v>10</v>
      </c>
      <c r="F234" s="19">
        <v>6410000000</v>
      </c>
      <c r="G234" s="19"/>
      <c r="H234" s="51"/>
      <c r="I234" s="33"/>
      <c r="J234" s="51"/>
      <c r="K234" s="34"/>
      <c r="L234" s="42">
        <f>L235</f>
        <v>287.572</v>
      </c>
      <c r="M234" s="52"/>
    </row>
    <row r="235" spans="1:14" s="50" customFormat="1" ht="15.75" customHeight="1">
      <c r="A235" s="5"/>
      <c r="B235" s="13" t="s">
        <v>212</v>
      </c>
      <c r="C235" s="48">
        <v>992</v>
      </c>
      <c r="D235" s="33" t="s">
        <v>47</v>
      </c>
      <c r="E235" s="33" t="s">
        <v>10</v>
      </c>
      <c r="F235" s="19">
        <v>6410100000</v>
      </c>
      <c r="G235" s="19"/>
      <c r="H235" s="51"/>
      <c r="I235" s="33"/>
      <c r="J235" s="51"/>
      <c r="K235" s="34"/>
      <c r="L235" s="42">
        <f>L236</f>
        <v>287.572</v>
      </c>
      <c r="M235" s="52"/>
    </row>
    <row r="236" spans="1:14" s="50" customFormat="1" ht="25.5">
      <c r="A236" s="5"/>
      <c r="B236" s="13" t="s">
        <v>92</v>
      </c>
      <c r="C236" s="48">
        <v>992</v>
      </c>
      <c r="D236" s="33" t="s">
        <v>47</v>
      </c>
      <c r="E236" s="33" t="s">
        <v>10</v>
      </c>
      <c r="F236" s="19">
        <v>6410110250</v>
      </c>
      <c r="G236" s="33" t="s">
        <v>176</v>
      </c>
      <c r="H236" s="33" t="s">
        <v>98</v>
      </c>
      <c r="I236" s="33" t="s">
        <v>99</v>
      </c>
      <c r="J236" s="33" t="s">
        <v>152</v>
      </c>
      <c r="K236" s="34"/>
      <c r="L236" s="42">
        <f>L237</f>
        <v>287.572</v>
      </c>
      <c r="M236" s="52"/>
    </row>
    <row r="237" spans="1:14" s="50" customFormat="1" ht="25.5">
      <c r="A237" s="5"/>
      <c r="B237" s="13" t="s">
        <v>52</v>
      </c>
      <c r="C237" s="48">
        <v>992</v>
      </c>
      <c r="D237" s="33" t="s">
        <v>47</v>
      </c>
      <c r="E237" s="33" t="s">
        <v>10</v>
      </c>
      <c r="F237" s="19">
        <v>6410110250</v>
      </c>
      <c r="G237" s="33" t="s">
        <v>176</v>
      </c>
      <c r="H237" s="33" t="s">
        <v>98</v>
      </c>
      <c r="I237" s="33" t="s">
        <v>99</v>
      </c>
      <c r="J237" s="33" t="s">
        <v>152</v>
      </c>
      <c r="K237" s="34" t="s">
        <v>14</v>
      </c>
      <c r="L237" s="42">
        <f>100+130+80-22.428</f>
        <v>287.572</v>
      </c>
      <c r="M237" s="52"/>
    </row>
    <row r="238" spans="1:14" s="50" customFormat="1" ht="26.25" customHeight="1">
      <c r="A238" s="5"/>
      <c r="B238" s="13" t="s">
        <v>81</v>
      </c>
      <c r="C238" s="48">
        <v>992</v>
      </c>
      <c r="D238" s="33" t="s">
        <v>47</v>
      </c>
      <c r="E238" s="33" t="s">
        <v>10</v>
      </c>
      <c r="F238" s="19">
        <v>6500000000</v>
      </c>
      <c r="G238" s="19">
        <v>54</v>
      </c>
      <c r="H238" s="51"/>
      <c r="I238" s="33"/>
      <c r="J238" s="51"/>
      <c r="K238" s="5"/>
      <c r="L238" s="42">
        <f>L241</f>
        <v>755</v>
      </c>
      <c r="M238" s="52"/>
    </row>
    <row r="239" spans="1:14" s="50" customFormat="1" ht="26.25" customHeight="1">
      <c r="A239" s="5"/>
      <c r="B239" s="13" t="s">
        <v>273</v>
      </c>
      <c r="C239" s="48">
        <v>992</v>
      </c>
      <c r="D239" s="33" t="s">
        <v>47</v>
      </c>
      <c r="E239" s="33" t="s">
        <v>10</v>
      </c>
      <c r="F239" s="19">
        <v>6510000000</v>
      </c>
      <c r="G239" s="19">
        <v>54</v>
      </c>
      <c r="H239" s="51"/>
      <c r="I239" s="33"/>
      <c r="J239" s="51"/>
      <c r="K239" s="5"/>
      <c r="L239" s="42">
        <f>L240</f>
        <v>755</v>
      </c>
      <c r="M239" s="52"/>
    </row>
    <row r="240" spans="1:14" s="50" customFormat="1" ht="26.25" customHeight="1">
      <c r="A240" s="5"/>
      <c r="B240" s="13" t="s">
        <v>214</v>
      </c>
      <c r="C240" s="48">
        <v>992</v>
      </c>
      <c r="D240" s="33" t="s">
        <v>47</v>
      </c>
      <c r="E240" s="33" t="s">
        <v>10</v>
      </c>
      <c r="F240" s="19">
        <v>6510100000</v>
      </c>
      <c r="G240" s="19"/>
      <c r="H240" s="51"/>
      <c r="I240" s="33"/>
      <c r="J240" s="51"/>
      <c r="K240" s="5"/>
      <c r="L240" s="42">
        <f>L241</f>
        <v>755</v>
      </c>
      <c r="M240" s="52"/>
    </row>
    <row r="241" spans="1:13" s="50" customFormat="1" ht="15" customHeight="1">
      <c r="A241" s="5"/>
      <c r="B241" s="13" t="s">
        <v>86</v>
      </c>
      <c r="C241" s="48">
        <v>992</v>
      </c>
      <c r="D241" s="33" t="s">
        <v>47</v>
      </c>
      <c r="E241" s="33" t="s">
        <v>10</v>
      </c>
      <c r="F241" s="19">
        <v>6510110060</v>
      </c>
      <c r="G241" s="19">
        <v>54</v>
      </c>
      <c r="H241" s="51">
        <v>0</v>
      </c>
      <c r="I241" s="33" t="s">
        <v>99</v>
      </c>
      <c r="J241" s="51">
        <v>10060</v>
      </c>
      <c r="K241" s="5"/>
      <c r="L241" s="42">
        <f>L242</f>
        <v>755</v>
      </c>
      <c r="M241" s="52"/>
    </row>
    <row r="242" spans="1:13" s="50" customFormat="1">
      <c r="A242" s="5"/>
      <c r="B242" s="13" t="s">
        <v>77</v>
      </c>
      <c r="C242" s="48">
        <v>992</v>
      </c>
      <c r="D242" s="33" t="s">
        <v>47</v>
      </c>
      <c r="E242" s="33" t="s">
        <v>10</v>
      </c>
      <c r="F242" s="19">
        <v>6510110060</v>
      </c>
      <c r="G242" s="19">
        <v>54</v>
      </c>
      <c r="H242" s="51">
        <v>0</v>
      </c>
      <c r="I242" s="33" t="s">
        <v>99</v>
      </c>
      <c r="J242" s="51">
        <v>10060</v>
      </c>
      <c r="K242" s="5">
        <v>610</v>
      </c>
      <c r="L242" s="42">
        <f>300+255+200</f>
        <v>755</v>
      </c>
      <c r="M242" s="52"/>
    </row>
    <row r="243" spans="1:13" s="50" customFormat="1" ht="15" customHeight="1">
      <c r="A243" s="78"/>
      <c r="B243" s="79" t="s">
        <v>138</v>
      </c>
      <c r="C243" s="55">
        <v>992</v>
      </c>
      <c r="D243" s="75" t="s">
        <v>139</v>
      </c>
      <c r="E243" s="75"/>
      <c r="F243" s="19"/>
      <c r="G243" s="75"/>
      <c r="H243" s="75"/>
      <c r="I243" s="33"/>
      <c r="J243" s="75"/>
      <c r="K243" s="76"/>
      <c r="L243" s="57">
        <f>L244</f>
        <v>108</v>
      </c>
    </row>
    <row r="244" spans="1:13" s="50" customFormat="1">
      <c r="A244" s="5"/>
      <c r="B244" s="13" t="s">
        <v>140</v>
      </c>
      <c r="C244" s="48">
        <v>992</v>
      </c>
      <c r="D244" s="33" t="s">
        <v>139</v>
      </c>
      <c r="E244" s="33" t="s">
        <v>10</v>
      </c>
      <c r="F244" s="19"/>
      <c r="G244" s="33"/>
      <c r="H244" s="33"/>
      <c r="I244" s="33"/>
      <c r="J244" s="33"/>
      <c r="K244" s="34"/>
      <c r="L244" s="42">
        <f>L245</f>
        <v>108</v>
      </c>
      <c r="M244" s="52"/>
    </row>
    <row r="245" spans="1:13" s="50" customFormat="1" ht="51.75" customHeight="1">
      <c r="A245" s="5"/>
      <c r="B245" s="13" t="s">
        <v>181</v>
      </c>
      <c r="C245" s="48">
        <v>992</v>
      </c>
      <c r="D245" s="33" t="s">
        <v>139</v>
      </c>
      <c r="E245" s="33" t="s">
        <v>10</v>
      </c>
      <c r="F245" s="19">
        <v>6600000000</v>
      </c>
      <c r="G245" s="33" t="s">
        <v>177</v>
      </c>
      <c r="H245" s="33"/>
      <c r="I245" s="33"/>
      <c r="J245" s="33"/>
      <c r="K245" s="34"/>
      <c r="L245" s="42">
        <f>L247</f>
        <v>108</v>
      </c>
      <c r="M245" s="52"/>
    </row>
    <row r="246" spans="1:13" s="50" customFormat="1" ht="14.25" customHeight="1">
      <c r="A246" s="5"/>
      <c r="B246" s="13" t="s">
        <v>271</v>
      </c>
      <c r="C246" s="48">
        <v>992</v>
      </c>
      <c r="D246" s="33" t="s">
        <v>139</v>
      </c>
      <c r="E246" s="33" t="s">
        <v>10</v>
      </c>
      <c r="F246" s="19">
        <v>6610000000</v>
      </c>
      <c r="G246" s="33"/>
      <c r="H246" s="33"/>
      <c r="I246" s="33"/>
      <c r="J246" s="33"/>
      <c r="K246" s="34"/>
      <c r="L246" s="42">
        <f>L247</f>
        <v>108</v>
      </c>
      <c r="M246" s="52"/>
    </row>
    <row r="247" spans="1:13" s="50" customFormat="1" ht="24.75" customHeight="1">
      <c r="A247" s="5"/>
      <c r="B247" s="13" t="s">
        <v>211</v>
      </c>
      <c r="C247" s="48">
        <v>992</v>
      </c>
      <c r="D247" s="33" t="s">
        <v>139</v>
      </c>
      <c r="E247" s="33" t="s">
        <v>10</v>
      </c>
      <c r="F247" s="19">
        <v>6610100000</v>
      </c>
      <c r="G247" s="33"/>
      <c r="H247" s="33"/>
      <c r="I247" s="33"/>
      <c r="J247" s="33"/>
      <c r="K247" s="34"/>
      <c r="L247" s="42">
        <f>L248</f>
        <v>108</v>
      </c>
      <c r="M247" s="52"/>
    </row>
    <row r="248" spans="1:13" s="50" customFormat="1">
      <c r="A248" s="5"/>
      <c r="B248" s="13" t="s">
        <v>141</v>
      </c>
      <c r="C248" s="48">
        <v>992</v>
      </c>
      <c r="D248" s="33" t="s">
        <v>139</v>
      </c>
      <c r="E248" s="33" t="s">
        <v>10</v>
      </c>
      <c r="F248" s="19">
        <v>6610110170</v>
      </c>
      <c r="G248" s="33" t="s">
        <v>177</v>
      </c>
      <c r="H248" s="33" t="s">
        <v>98</v>
      </c>
      <c r="I248" s="33" t="s">
        <v>99</v>
      </c>
      <c r="J248" s="33" t="s">
        <v>179</v>
      </c>
      <c r="K248" s="34"/>
      <c r="L248" s="42">
        <f>L249</f>
        <v>108</v>
      </c>
      <c r="M248" s="52"/>
    </row>
    <row r="249" spans="1:13" s="50" customFormat="1">
      <c r="A249" s="5"/>
      <c r="B249" s="13" t="s">
        <v>144</v>
      </c>
      <c r="C249" s="48">
        <v>992</v>
      </c>
      <c r="D249" s="33" t="s">
        <v>139</v>
      </c>
      <c r="E249" s="33" t="s">
        <v>10</v>
      </c>
      <c r="F249" s="19">
        <v>6610110170</v>
      </c>
      <c r="G249" s="33" t="s">
        <v>177</v>
      </c>
      <c r="H249" s="33" t="s">
        <v>98</v>
      </c>
      <c r="I249" s="33" t="s">
        <v>99</v>
      </c>
      <c r="J249" s="33" t="s">
        <v>179</v>
      </c>
      <c r="K249" s="34" t="s">
        <v>143</v>
      </c>
      <c r="L249" s="42">
        <v>108</v>
      </c>
      <c r="M249" s="52"/>
    </row>
    <row r="250" spans="1:13" s="50" customFormat="1" ht="15" customHeight="1">
      <c r="A250" s="78"/>
      <c r="B250" s="79" t="s">
        <v>50</v>
      </c>
      <c r="C250" s="55">
        <v>992</v>
      </c>
      <c r="D250" s="75" t="s">
        <v>21</v>
      </c>
      <c r="E250" s="75"/>
      <c r="F250" s="19"/>
      <c r="G250" s="75"/>
      <c r="H250" s="75"/>
      <c r="I250" s="33"/>
      <c r="J250" s="75"/>
      <c r="K250" s="76"/>
      <c r="L250" s="57">
        <f>L251</f>
        <v>4130.5562199999995</v>
      </c>
    </row>
    <row r="251" spans="1:13" s="50" customFormat="1">
      <c r="A251" s="5"/>
      <c r="B251" s="80" t="s">
        <v>343</v>
      </c>
      <c r="C251" s="48">
        <v>992</v>
      </c>
      <c r="D251" s="33" t="s">
        <v>21</v>
      </c>
      <c r="E251" s="33" t="s">
        <v>12</v>
      </c>
      <c r="F251" s="19"/>
      <c r="G251" s="33"/>
      <c r="H251" s="33"/>
      <c r="I251" s="33"/>
      <c r="J251" s="33"/>
      <c r="K251" s="34"/>
      <c r="L251" s="66">
        <f>L252</f>
        <v>4130.5562199999995</v>
      </c>
    </row>
    <row r="252" spans="1:13" s="50" customFormat="1" ht="28.5" customHeight="1">
      <c r="A252" s="5"/>
      <c r="B252" s="80" t="s">
        <v>83</v>
      </c>
      <c r="C252" s="48">
        <v>992</v>
      </c>
      <c r="D252" s="33" t="s">
        <v>21</v>
      </c>
      <c r="E252" s="33" t="s">
        <v>12</v>
      </c>
      <c r="F252" s="19">
        <v>6700000000</v>
      </c>
      <c r="G252" s="33" t="s">
        <v>178</v>
      </c>
      <c r="H252" s="33"/>
      <c r="I252" s="33"/>
      <c r="J252" s="33"/>
      <c r="K252" s="34"/>
      <c r="L252" s="66">
        <f>L254</f>
        <v>4130.5562199999995</v>
      </c>
    </row>
    <row r="253" spans="1:13" s="50" customFormat="1" ht="39" customHeight="1">
      <c r="A253" s="5"/>
      <c r="B253" s="80" t="s">
        <v>272</v>
      </c>
      <c r="C253" s="48">
        <v>992</v>
      </c>
      <c r="D253" s="33" t="s">
        <v>21</v>
      </c>
      <c r="E253" s="33" t="s">
        <v>12</v>
      </c>
      <c r="F253" s="19">
        <v>6710000000</v>
      </c>
      <c r="G253" s="33"/>
      <c r="H253" s="33"/>
      <c r="I253" s="33"/>
      <c r="J253" s="33"/>
      <c r="K253" s="34"/>
      <c r="L253" s="66">
        <f>L254</f>
        <v>4130.5562199999995</v>
      </c>
    </row>
    <row r="254" spans="1:13" s="50" customFormat="1" ht="28.5" customHeight="1">
      <c r="A254" s="5"/>
      <c r="B254" s="80" t="s">
        <v>217</v>
      </c>
      <c r="C254" s="48">
        <v>992</v>
      </c>
      <c r="D254" s="33" t="s">
        <v>21</v>
      </c>
      <c r="E254" s="33" t="s">
        <v>12</v>
      </c>
      <c r="F254" s="19">
        <v>6710100000</v>
      </c>
      <c r="G254" s="33"/>
      <c r="H254" s="33"/>
      <c r="I254" s="33"/>
      <c r="J254" s="33"/>
      <c r="K254" s="34"/>
      <c r="L254" s="66">
        <f>L255</f>
        <v>4130.5562199999995</v>
      </c>
    </row>
    <row r="255" spans="1:13" s="50" customFormat="1" ht="25.5">
      <c r="A255" s="5"/>
      <c r="B255" s="80" t="s">
        <v>84</v>
      </c>
      <c r="C255" s="48">
        <v>992</v>
      </c>
      <c r="D255" s="33" t="s">
        <v>21</v>
      </c>
      <c r="E255" s="33" t="s">
        <v>12</v>
      </c>
      <c r="F255" s="19">
        <v>6710110280</v>
      </c>
      <c r="G255" s="33" t="s">
        <v>178</v>
      </c>
      <c r="H255" s="33" t="s">
        <v>98</v>
      </c>
      <c r="I255" s="33" t="s">
        <v>99</v>
      </c>
      <c r="J255" s="33" t="s">
        <v>153</v>
      </c>
      <c r="K255" s="34"/>
      <c r="L255" s="66">
        <f>L258+L256+L257</f>
        <v>4130.5562199999995</v>
      </c>
    </row>
    <row r="256" spans="1:13" s="50" customFormat="1" ht="25.5">
      <c r="A256" s="5"/>
      <c r="B256" s="13" t="s">
        <v>52</v>
      </c>
      <c r="C256" s="48">
        <v>992</v>
      </c>
      <c r="D256" s="33" t="s">
        <v>21</v>
      </c>
      <c r="E256" s="33" t="s">
        <v>12</v>
      </c>
      <c r="F256" s="19">
        <v>6710110280</v>
      </c>
      <c r="G256" s="33"/>
      <c r="H256" s="33"/>
      <c r="I256" s="33"/>
      <c r="J256" s="33"/>
      <c r="K256" s="34" t="s">
        <v>14</v>
      </c>
      <c r="L256" s="66">
        <f>248.5+3547.9+100+200-15.84378</f>
        <v>4080.5562199999995</v>
      </c>
    </row>
    <row r="257" spans="1:12" s="50" customFormat="1">
      <c r="A257" s="5"/>
      <c r="B257" s="13" t="s">
        <v>366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/>
      <c r="H257" s="33"/>
      <c r="I257" s="33"/>
      <c r="J257" s="33"/>
      <c r="K257" s="34" t="s">
        <v>358</v>
      </c>
      <c r="L257" s="66">
        <f>2100-2100</f>
        <v>0</v>
      </c>
    </row>
    <row r="258" spans="1:12" s="50" customFormat="1">
      <c r="A258" s="5"/>
      <c r="B258" s="13" t="s">
        <v>325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 t="s">
        <v>178</v>
      </c>
      <c r="H258" s="33" t="s">
        <v>98</v>
      </c>
      <c r="I258" s="33" t="s">
        <v>99</v>
      </c>
      <c r="J258" s="33" t="s">
        <v>153</v>
      </c>
      <c r="K258" s="34" t="s">
        <v>78</v>
      </c>
      <c r="L258" s="66">
        <f>150-100</f>
        <v>50</v>
      </c>
    </row>
    <row r="259" spans="1:12">
      <c r="A259"/>
      <c r="B259" s="6"/>
      <c r="C259" s="13"/>
      <c r="D259" s="31"/>
      <c r="E259" s="31"/>
      <c r="F259" s="17"/>
      <c r="G259" s="31"/>
      <c r="H259" s="31"/>
      <c r="I259" s="31"/>
      <c r="J259" s="31"/>
      <c r="K259" s="32"/>
      <c r="L259" s="29"/>
    </row>
    <row r="260" spans="1:12" ht="15.75">
      <c r="A260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</row>
    <row r="261" spans="1:12" ht="15.75">
      <c r="A261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</row>
    <row r="262" spans="1:12" ht="15.75">
      <c r="A262"/>
      <c r="B262" s="104" t="s">
        <v>363</v>
      </c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</row>
    <row r="263" spans="1:12" ht="15.75">
      <c r="A263"/>
      <c r="B263" s="104" t="s">
        <v>362</v>
      </c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</row>
    <row r="265" spans="1:12">
      <c r="A265"/>
      <c r="B265" s="36"/>
      <c r="C265" s="38"/>
      <c r="D265" s="34"/>
      <c r="E265" s="34"/>
      <c r="F265" s="34"/>
      <c r="G265" s="34"/>
      <c r="H265" s="34"/>
      <c r="I265" s="34"/>
      <c r="J265" s="34"/>
      <c r="K265"/>
      <c r="L265"/>
    </row>
    <row r="266" spans="1:12">
      <c r="A266"/>
      <c r="B266" s="36"/>
      <c r="C266" s="38"/>
      <c r="D266" s="34"/>
      <c r="E266" s="34"/>
      <c r="F266" s="34"/>
      <c r="G266" s="34"/>
      <c r="H266" s="34"/>
      <c r="I266" s="34"/>
      <c r="J266" s="34"/>
      <c r="K266"/>
      <c r="L26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7"/>
      <c r="C270" s="39"/>
      <c r="D270" s="40"/>
      <c r="E270" s="41"/>
      <c r="F270" s="40"/>
      <c r="G270" s="40"/>
      <c r="H270" s="40"/>
      <c r="I270" s="40"/>
      <c r="J270" s="40"/>
      <c r="K270"/>
      <c r="L270"/>
    </row>
    <row r="271" spans="1:12">
      <c r="A271"/>
      <c r="B271" s="37"/>
      <c r="C271" s="39"/>
      <c r="D271" s="40"/>
      <c r="E271" s="41"/>
      <c r="F271" s="40"/>
      <c r="G271" s="40"/>
      <c r="H271" s="40"/>
      <c r="I271" s="40"/>
      <c r="J271" s="40"/>
      <c r="K271"/>
      <c r="L271"/>
    </row>
  </sheetData>
  <mergeCells count="13">
    <mergeCell ref="B263:L263"/>
    <mergeCell ref="K13:L13"/>
    <mergeCell ref="D6:L6"/>
    <mergeCell ref="A12:L12"/>
    <mergeCell ref="B260:L260"/>
    <mergeCell ref="D7:L7"/>
    <mergeCell ref="D10:L10"/>
    <mergeCell ref="D9:L9"/>
    <mergeCell ref="D1:L1"/>
    <mergeCell ref="D2:L2"/>
    <mergeCell ref="D4:L4"/>
    <mergeCell ref="D5:L5"/>
    <mergeCell ref="B262:L262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6" fitToHeight="6" orientation="portrait" useFirstPageNumber="1" r:id="rId1"/>
  <headerFooter alignWithMargins="0">
    <oddHeader>&amp;C&amp;P</oddHeader>
  </headerFooter>
  <rowBreaks count="1" manualBreakCount="1">
    <brk id="2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2020-11-10T07:08:27Z</cp:lastPrinted>
  <dcterms:created xsi:type="dcterms:W3CDTF">1996-10-08T23:32:33Z</dcterms:created>
  <dcterms:modified xsi:type="dcterms:W3CDTF">2020-12-09T09:08:45Z</dcterms:modified>
</cp:coreProperties>
</file>