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45" i="1"/>
  <c r="F153"/>
  <c r="F154"/>
  <c r="F137" l="1"/>
  <c r="F221"/>
  <c r="F151"/>
  <c r="F223" l="1"/>
  <c r="F222" s="1"/>
  <c r="F181"/>
  <c r="F91"/>
  <c r="F40"/>
  <c r="F143" l="1"/>
  <c r="F142" s="1"/>
  <c r="F124"/>
  <c r="F175"/>
  <c r="F165"/>
  <c r="F96"/>
  <c r="F212"/>
  <c r="F150" l="1"/>
  <c r="F149" s="1"/>
  <c r="F127"/>
  <c r="F121"/>
  <c r="F118"/>
  <c r="F110"/>
  <c r="F219"/>
  <c r="F218" s="1"/>
  <c r="F217" s="1"/>
  <c r="F73"/>
  <c r="F214"/>
  <c r="F213" s="1"/>
  <c r="F215"/>
  <c r="F211"/>
  <c r="F210" s="1"/>
  <c r="F209" s="1"/>
  <c r="F180" l="1"/>
  <c r="F179" s="1"/>
  <c r="F178" s="1"/>
  <c r="F177" s="1"/>
  <c r="F29" l="1"/>
  <c r="F174"/>
  <c r="F169"/>
  <c r="F164"/>
  <c r="F163" s="1"/>
  <c r="F162" s="1"/>
  <c r="F159"/>
  <c r="F131"/>
  <c r="F126"/>
  <c r="F123"/>
  <c r="F120"/>
  <c r="F117"/>
  <c r="F116" s="1"/>
  <c r="F115" s="1"/>
  <c r="F109"/>
  <c r="F104"/>
  <c r="F95"/>
  <c r="F90"/>
  <c r="F85"/>
  <c r="F72"/>
  <c r="F68"/>
  <c r="F59"/>
  <c r="F54"/>
  <c r="F49"/>
  <c r="F207"/>
  <c r="F206" s="1"/>
  <c r="F205" s="1"/>
  <c r="F193"/>
  <c r="F188"/>
  <c r="F161" l="1"/>
  <c r="F173" l="1"/>
  <c r="F23" l="1"/>
  <c r="F99"/>
  <c r="F98" s="1"/>
  <c r="F63"/>
  <c r="F62" s="1"/>
  <c r="F183" l="1"/>
  <c r="F182" s="1"/>
  <c r="F202"/>
  <c r="F201" s="1"/>
  <c r="F200" s="1"/>
  <c r="F198"/>
  <c r="F196" s="1"/>
  <c r="F192"/>
  <c r="F191" s="1"/>
  <c r="F187"/>
  <c r="F186" s="1"/>
  <c r="F22"/>
  <c r="F21" s="1"/>
  <c r="F20" s="1"/>
  <c r="F172"/>
  <c r="F171" s="1"/>
  <c r="F168"/>
  <c r="F167" s="1"/>
  <c r="F166" s="1"/>
  <c r="F158"/>
  <c r="F157" s="1"/>
  <c r="F156" s="1"/>
  <c r="F147"/>
  <c r="F146" s="1"/>
  <c r="F140"/>
  <c r="F139" s="1"/>
  <c r="F138" s="1"/>
  <c r="F136"/>
  <c r="F135" s="1"/>
  <c r="F130"/>
  <c r="F129" s="1"/>
  <c r="F128" s="1"/>
  <c r="F125"/>
  <c r="F122"/>
  <c r="F119"/>
  <c r="F112"/>
  <c r="F111" s="1"/>
  <c r="F108"/>
  <c r="F103"/>
  <c r="F102" s="1"/>
  <c r="F101" s="1"/>
  <c r="F97"/>
  <c r="F94"/>
  <c r="F93" s="1"/>
  <c r="F92" s="1"/>
  <c r="F89"/>
  <c r="F88" s="1"/>
  <c r="F87" s="1"/>
  <c r="F84"/>
  <c r="F83" s="1"/>
  <c r="F82" s="1"/>
  <c r="F80"/>
  <c r="F79" s="1"/>
  <c r="F78" s="1"/>
  <c r="F76"/>
  <c r="F75" s="1"/>
  <c r="F74" s="1"/>
  <c r="F70"/>
  <c r="F71" s="1"/>
  <c r="F67"/>
  <c r="F66" s="1"/>
  <c r="F61"/>
  <c r="F58"/>
  <c r="F57" s="1"/>
  <c r="F56" s="1"/>
  <c r="F53"/>
  <c r="F52" s="1"/>
  <c r="F51" s="1"/>
  <c r="F48"/>
  <c r="F47" s="1"/>
  <c r="F46" s="1"/>
  <c r="F44"/>
  <c r="F43" s="1"/>
  <c r="F42" s="1"/>
  <c r="F38"/>
  <c r="F37" s="1"/>
  <c r="F36" s="1"/>
  <c r="F32"/>
  <c r="F31" s="1"/>
  <c r="F30" s="1"/>
  <c r="F28"/>
  <c r="F27" s="1"/>
  <c r="F26" s="1"/>
  <c r="F65" l="1"/>
  <c r="F19"/>
  <c r="F107"/>
  <c r="F106"/>
  <c r="F134"/>
  <c r="F133" s="1"/>
  <c r="F18" s="1"/>
  <c r="H18" s="1"/>
  <c r="F114"/>
</calcChain>
</file>

<file path=xl/sharedStrings.xml><?xml version="1.0" encoding="utf-8"?>
<sst xmlns="http://schemas.openxmlformats.org/spreadsheetml/2006/main" count="396" uniqueCount="271">
  <si>
    <t>ЦСР</t>
  </si>
  <si>
    <t>ВР</t>
  </si>
  <si>
    <t>Сумма</t>
  </si>
  <si>
    <t xml:space="preserve">Наименование </t>
  </si>
  <si>
    <t>№ п/п</t>
  </si>
  <si>
    <t>(тыс. руб.)</t>
  </si>
  <si>
    <t>Всего расходов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</si>
  <si>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</si>
  <si>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</si>
  <si>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Резервные фонды</t>
  </si>
  <si>
    <t>Субсидии бюджетным учреждениям на иные цели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</si>
  <si>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</si>
  <si>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</si>
  <si>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</si>
  <si>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</si>
  <si>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</si>
  <si>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</si>
  <si>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</si>
  <si>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</si>
  <si>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</si>
  <si>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</si>
  <si>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</si>
  <si>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</si>
  <si>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</si>
  <si>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</si>
  <si>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</si>
  <si>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</si>
  <si>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</si>
  <si>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</si>
  <si>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</si>
  <si>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</si>
  <si>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</si>
  <si>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</si>
  <si>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</si>
  <si>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</si>
  <si>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</si>
  <si>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</si>
  <si>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</si>
  <si>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</si>
  <si>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</si>
  <si>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</si>
  <si>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</si>
  <si>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</si>
  <si>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</si>
  <si>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</si>
  <si>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</si>
  <si>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</si>
  <si>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</si>
  <si>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</si>
  <si>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</si>
  <si>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</si>
  <si>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</si>
  <si>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</si>
  <si>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</si>
  <si>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</si>
  <si>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</si>
  <si>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</si>
  <si>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</si>
  <si>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государственных органов (органов местного самоуправления)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</si>
  <si>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</si>
  <si>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</si>
  <si>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</si>
  <si>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</si>
  <si>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</si>
  <si>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</si>
  <si>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</si>
  <si>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</si>
  <si>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</si>
  <si>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</si>
  <si>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Содержание мест захоронения</t>
  </si>
  <si>
    <t>Прочее благоустройство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</si>
  <si>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</si>
  <si>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</si>
  <si>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</si>
  <si>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</si>
  <si>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</si>
  <si>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</si>
  <si>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</si>
  <si>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8400000000</t>
  </si>
  <si>
    <t>5020000000</t>
  </si>
  <si>
    <t>5030000000</t>
  </si>
  <si>
    <t>5050000000</t>
  </si>
  <si>
    <t>8500051180</t>
  </si>
  <si>
    <t>5700000000</t>
  </si>
  <si>
    <t>5800000000</t>
  </si>
  <si>
    <t>6000000000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</si>
  <si>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</si>
  <si>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</si>
  <si>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</si>
  <si>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</si>
  <si>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</si>
  <si>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</si>
  <si>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</si>
  <si>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</si>
  <si>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</si>
  <si>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</si>
  <si>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</si>
  <si>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</si>
  <si>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</si>
  <si>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</si>
  <si>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</si>
  <si>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</si>
  <si>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</si>
  <si>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</si>
  <si>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</si>
  <si>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</si>
  <si>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</si>
  <si>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</si>
  <si>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</si>
  <si>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</si>
  <si>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</si>
  <si>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</si>
  <si>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</si>
  <si>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6000100000</t>
  </si>
  <si>
    <t>Мероприятия по землеустройству и землепользованию</t>
  </si>
  <si>
    <t>6000110160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</si>
  <si>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</si>
  <si>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</si>
  <si>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</si>
  <si>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</si>
  <si>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</si>
  <si>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2017 год</t>
  </si>
  <si>
    <t>5500000000</t>
  </si>
  <si>
    <t>5600000000</t>
  </si>
  <si>
    <t>6200000000</t>
  </si>
  <si>
    <t>5400000000</t>
  </si>
  <si>
    <t>5410000000</t>
  </si>
  <si>
    <t>5410110100</t>
  </si>
  <si>
    <t>5420100000</t>
  </si>
  <si>
    <t>5420110110</t>
  </si>
  <si>
    <t>5430100000</t>
  </si>
  <si>
    <t>5430110130</t>
  </si>
  <si>
    <t>5440000000</t>
  </si>
  <si>
    <t>5440100000</t>
  </si>
  <si>
    <t>5440110140</t>
  </si>
  <si>
    <t>6100000000</t>
  </si>
  <si>
    <t>6210000000</t>
  </si>
  <si>
    <t>6210100000</t>
  </si>
  <si>
    <t>6210100590</t>
  </si>
  <si>
    <t>6220000000</t>
  </si>
  <si>
    <t>6220100000</t>
  </si>
  <si>
    <t>6230000000</t>
  </si>
  <si>
    <t>6230100000</t>
  </si>
  <si>
    <t>Софинансирование кадрового обеспечения сферы культуры и искусства из краевого бюджета</t>
  </si>
  <si>
    <t>Субсидии на поэтапное повышение уровня средней заработной платы работников муниципальных учреждений Краснодарского края в целях выполнения указов Президента Российской Федерации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</si>
  <si>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</si>
  <si>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</si>
  <si>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</si>
  <si>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</si>
  <si>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</si>
  <si>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</si>
  <si>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</si>
  <si>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</si>
  <si>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</si>
  <si>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</si>
  <si>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</si>
  <si>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</si>
  <si>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</si>
  <si>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</si>
  <si>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8410000000</t>
  </si>
  <si>
    <t>8410010190</t>
  </si>
  <si>
    <t>8510051180</t>
  </si>
  <si>
    <t>Финансовое обеспечение расходных обязательств поселения по созданию условий для организации досуга и обеспечения услугами организации культуры по Краснодарскому краю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</si>
  <si>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</si>
  <si>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</si>
  <si>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</si>
  <si>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</si>
  <si>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</si>
  <si>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</si>
  <si>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</si>
  <si>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</si>
  <si>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5410100000</t>
  </si>
  <si>
    <t>Организация и осуществление мероприятий по пожарной безопасности</t>
  </si>
  <si>
    <t>5420000000</t>
  </si>
  <si>
    <t>5430000000</t>
  </si>
  <si>
    <t>5440010140</t>
  </si>
  <si>
    <t>Противодействие коррупции в Сенном сельском поселении Темрюкского района</t>
  </si>
  <si>
    <t>5510000000</t>
  </si>
  <si>
    <t>5510100000</t>
  </si>
  <si>
    <t>5510110150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</si>
  <si>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</si>
  <si>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</si>
  <si>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</si>
  <si>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</si>
  <si>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5610110010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</si>
  <si>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</si>
  <si>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</si>
  <si>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</si>
  <si>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</si>
  <si>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5710110270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</si>
  <si>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</si>
  <si>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</si>
  <si>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</si>
  <si>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</si>
  <si>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5810110080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</si>
  <si>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</si>
  <si>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</si>
  <si>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</si>
  <si>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</si>
  <si>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</si>
  <si>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Благоустройство территории  Сенного сельского поселения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</si>
  <si>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</si>
  <si>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</si>
  <si>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6010000000</t>
  </si>
  <si>
    <t>6010100000</t>
  </si>
  <si>
    <t>6010110200</t>
  </si>
  <si>
    <t>Озеленение территории Сенного сельского поселения</t>
  </si>
  <si>
    <t>Реализация мероприятий по озеленению территории Сенного сельского поселения</t>
  </si>
  <si>
    <t>6010200000</t>
  </si>
  <si>
    <t>6010210210</t>
  </si>
  <si>
    <t>Реализация мероприятий по содержанию мест захоронения Сенного сельского поселения</t>
  </si>
  <si>
    <t>6010300000</t>
  </si>
  <si>
    <t>6010310220</t>
  </si>
  <si>
    <t xml:space="preserve">Прочие мероприятия по благоустройству территории Сенного сельского поселения Темрюкского района </t>
  </si>
  <si>
    <t>6010400000</t>
  </si>
  <si>
    <t>6010410230</t>
  </si>
  <si>
    <t>Отдельные мероприятия муниципальной программы «Молодежь Сенного сельского поселения Темрюкского района»</t>
  </si>
  <si>
    <t>Создание благоприятных условий для комплексного развития и жизнедеятельности детей и молодежт в Сенном сельском поселении Темрюкского района</t>
  </si>
  <si>
    <t>6110000000</t>
  </si>
  <si>
    <t>6110100000</t>
  </si>
  <si>
    <t>6110110240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</si>
  <si>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</si>
  <si>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</si>
  <si>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</si>
  <si>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</si>
  <si>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</si>
  <si>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</si>
  <si>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</si>
  <si>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>Материально-технического обеспечение администрации</t>
  </si>
  <si>
    <t>Темрюкского района III созыва №147</t>
  </si>
  <si>
    <t xml:space="preserve"> к решению XXX сессии Совета</t>
  </si>
  <si>
    <t xml:space="preserve"> от 22 ноября 2016 года</t>
  </si>
  <si>
    <t xml:space="preserve"> Сенного сельского поселения</t>
  </si>
  <si>
    <t xml:space="preserve"> Приложение № 7</t>
  </si>
  <si>
    <t xml:space="preserve">Муниципальная программа «Формирование доступной среды в Сенном сельском поселении Темрюкского района на 2017 год» </t>
  </si>
  <si>
    <t>Выполнение других обязательств муниципального образования</t>
  </si>
  <si>
    <t>Социальная инфраструктура Сенного сельского поселения Темрюкского района</t>
  </si>
  <si>
    <t>Транспортная инфраструктура Сенного сельского поселения Темрюкского района</t>
  </si>
  <si>
    <t>Исполняющий обязанности главы</t>
  </si>
  <si>
    <t>Реализация мероприятий по формированию доступной среды для инвалидов</t>
  </si>
  <si>
    <t>Создание условий для беспрепятственного доступа инвалидов и других маломобильных групп населения.</t>
  </si>
  <si>
    <t>Финансовое обеспечение расходных обязательств поселения по выполнению других обязательств муниципального образования</t>
  </si>
  <si>
    <t>Взносы в Совет Краснодарского края</t>
  </si>
  <si>
    <t>Финансовое обеспечение расходных обязательств поселения по разработке программы комплексного развития социальной инфраструктры Сенного сельского поселения</t>
  </si>
  <si>
    <t>Финансовое обеспечение расходных обязательств поселения по разработке программы комплексного развития транспортной инфраструктры Сенного сельского поселения</t>
  </si>
  <si>
    <t>Разработка программы комплексного развития социальной инфраструктры Сенного сельского поселения</t>
  </si>
  <si>
    <t>Разработка программы комплексного развития транспортной инфраструктры Сенного сельского поселения</t>
  </si>
  <si>
    <t xml:space="preserve">Глава Сенного сельского поселения </t>
  </si>
  <si>
    <t>Темрюкского района                                                                                          С.И. Лулудов</t>
  </si>
  <si>
    <t>Сенного сельского поселения</t>
  </si>
  <si>
    <t>6220200000</t>
  </si>
  <si>
    <t>62201S0120</t>
  </si>
  <si>
    <t>62202S0120</t>
  </si>
  <si>
    <t xml:space="preserve">Осуществление муниципальными учреждениями капитального ремонта </t>
  </si>
  <si>
    <t>Реализация мероприятий по осуществлению муниципальными учреждениями капитального ремонта за счет средств поселения</t>
  </si>
  <si>
    <t>Обеспечение поэтапного повышения уровня средней заработной платы работников муниципальных учреждений культуры, искусства и кинематографии</t>
  </si>
  <si>
    <t>Софинансирование расходов, связанных с поэтапным доведением средней заработной платы работникам  культуры</t>
  </si>
  <si>
    <t>Ежемесячные денежные выплаты на обеспечение поэтапного повышения уровня средней заработной платы</t>
  </si>
  <si>
    <t xml:space="preserve">Реализация мероприятий по кадровому обеспечению сферы культуры и искусства </t>
  </si>
  <si>
    <t>Реализация мероприятий по осуществлению муниципальными учреждениями капитального ремонта за счет средств из районного бюджета</t>
  </si>
  <si>
    <t>Финансовое обеспечение расходных обязательств поселения по взысканию исполнительского сбора с администрации Сенного сельского поселения</t>
  </si>
  <si>
    <t xml:space="preserve">Уплата исполнительского сбора, наложенного судебным приставом-исполнителем </t>
  </si>
  <si>
    <t xml:space="preserve">Исполнение постановления о взыскании исполнительского сбора с администрации Сенного сельского поселения </t>
  </si>
  <si>
    <t xml:space="preserve"> Приложение № 4</t>
  </si>
  <si>
    <t xml:space="preserve"> к решению XL сессии Совета</t>
  </si>
  <si>
    <t>Изготовление сценических костюмов МБУК "Сенная ЦКС"</t>
  </si>
  <si>
    <t>Реализация мероприятий по изготовлению сценических костюмов МБУК "Сенная ЦКС" за счет средств краевого бюджета</t>
  </si>
  <si>
    <t>Темрюкского района III созыва</t>
  </si>
  <si>
    <t xml:space="preserve"> от 26 июня 2017 года №182</t>
  </si>
  <si>
    <t>(в редакции решения XL сессии Совета</t>
  </si>
  <si>
    <t xml:space="preserve"> от 26 июня  года №182)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</si>
</sst>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left" vertical="top"/>
    </xf>
    <xf numFmtId="0" fontId="4" fillId="0" borderId="0" xfId="0" applyNumberFormat="1" applyFont="1" applyFill="1" applyAlignment="1">
      <alignment horizontal="center" vertical="top"/>
    </xf>
    <xf numFmtId="164" fontId="6" fillId="0" borderId="0" xfId="0" applyNumberFormat="1" applyFont="1" applyFill="1" applyAlignment="1">
      <alignment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164" fontId="4" fillId="0" borderId="0" xfId="0" applyNumberFormat="1" applyFont="1" applyFill="1" applyBorder="1" applyAlignment="1">
      <alignment vertical="top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vertical="top"/>
    </xf>
    <xf numFmtId="0" fontId="4" fillId="0" borderId="0" xfId="0" applyFont="1" applyFill="1"/>
    <xf numFmtId="49" fontId="10" fillId="0" borderId="0" xfId="0" applyNumberFormat="1" applyFont="1" applyFill="1" applyBorder="1"/>
    <xf numFmtId="164" fontId="1" fillId="0" borderId="0" xfId="0" applyNumberFormat="1" applyFont="1" applyFill="1" applyAlignment="1">
      <alignment vertical="top"/>
    </xf>
    <xf numFmtId="0" fontId="9" fillId="0" borderId="0" xfId="0" applyFont="1" applyFill="1" applyAlignment="1">
      <alignment horizontal="left" vertical="top" wrapText="1"/>
    </xf>
    <xf numFmtId="49" fontId="9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49" fontId="8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top"/>
    </xf>
    <xf numFmtId="49" fontId="4" fillId="0" borderId="0" xfId="0" applyNumberFormat="1" applyFont="1" applyFill="1" applyBorder="1" applyAlignment="1">
      <alignment horizontal="left" vertical="top"/>
    </xf>
    <xf numFmtId="49" fontId="8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37"/>
  <sheetViews>
    <sheetView tabSelected="1" workbookViewId="0">
      <selection activeCell="B15" sqref="B15:F15"/>
    </sheetView>
  </sheetViews>
  <sheetFormatPr defaultRowHeight="12.75"/>
  <cols>
    <col min="1" max="1" width="7.5703125" style="34" customWidth="1"/>
    <col min="2" max="2" width="4" style="20" customWidth="1"/>
    <col min="3" max="3" width="53" style="20" customWidth="1"/>
    <col min="4" max="4" width="13.140625" style="49" customWidth="1"/>
    <col min="5" max="5" width="7.5703125" style="4" customWidth="1"/>
    <col min="6" max="6" width="14.5703125" style="4" customWidth="1"/>
    <col min="7" max="7" width="9.140625" style="34"/>
    <col min="8" max="8" width="10.5703125" style="34" bestFit="1" customWidth="1"/>
    <col min="9" max="16384" width="9.140625" style="34"/>
  </cols>
  <sheetData>
    <row r="1" spans="2:7" s="21" customFormat="1" ht="11.25" customHeight="1">
      <c r="B1" s="20"/>
      <c r="C1" s="2"/>
      <c r="D1" s="55" t="s">
        <v>263</v>
      </c>
      <c r="E1" s="1"/>
      <c r="F1" s="1"/>
    </row>
    <row r="2" spans="2:7" s="21" customFormat="1" ht="11.25" customHeight="1">
      <c r="B2" s="20"/>
      <c r="C2" s="11"/>
      <c r="D2" s="60" t="s">
        <v>264</v>
      </c>
      <c r="E2" s="60"/>
      <c r="F2" s="60"/>
    </row>
    <row r="3" spans="2:7" s="21" customFormat="1" ht="11.25" customHeight="1">
      <c r="B3" s="20"/>
      <c r="C3" s="2"/>
      <c r="D3" s="53" t="s">
        <v>232</v>
      </c>
      <c r="E3" s="53"/>
      <c r="F3" s="53"/>
    </row>
    <row r="4" spans="2:7" s="21" customFormat="1" ht="11.25" customHeight="1">
      <c r="B4" s="20"/>
      <c r="C4" s="2"/>
      <c r="D4" s="59" t="s">
        <v>267</v>
      </c>
      <c r="E4" s="59"/>
      <c r="F4" s="59"/>
    </row>
    <row r="5" spans="2:7" s="21" customFormat="1" ht="11.25" customHeight="1">
      <c r="B5" s="20"/>
      <c r="C5" s="50"/>
      <c r="D5" s="59" t="s">
        <v>268</v>
      </c>
      <c r="E5" s="59"/>
      <c r="F5" s="59"/>
    </row>
    <row r="6" spans="2:7" s="21" customFormat="1" ht="11.25" customHeight="1">
      <c r="B6" s="20"/>
      <c r="C6" s="50"/>
      <c r="D6" s="53" t="s">
        <v>233</v>
      </c>
      <c r="E6" s="53"/>
      <c r="F6" s="53"/>
    </row>
    <row r="7" spans="2:7" s="21" customFormat="1" ht="11.25" customHeight="1">
      <c r="B7" s="20"/>
      <c r="C7" s="50"/>
      <c r="D7" s="60" t="s">
        <v>230</v>
      </c>
      <c r="E7" s="60"/>
      <c r="F7" s="60"/>
    </row>
    <row r="8" spans="2:7" s="21" customFormat="1" ht="11.25" customHeight="1">
      <c r="B8" s="20"/>
      <c r="C8" s="50"/>
      <c r="D8" s="53" t="s">
        <v>232</v>
      </c>
      <c r="E8" s="53"/>
      <c r="F8" s="53"/>
    </row>
    <row r="9" spans="2:7" s="21" customFormat="1" ht="11.25" customHeight="1">
      <c r="B9" s="20"/>
      <c r="C9" s="50"/>
      <c r="D9" s="59" t="s">
        <v>229</v>
      </c>
      <c r="E9" s="59"/>
      <c r="F9" s="59"/>
    </row>
    <row r="10" spans="2:7" s="21" customFormat="1" ht="11.25" customHeight="1">
      <c r="B10" s="20"/>
      <c r="C10" s="53"/>
      <c r="D10" s="59" t="s">
        <v>231</v>
      </c>
      <c r="E10" s="59"/>
      <c r="F10" s="59"/>
    </row>
    <row r="11" spans="2:7" s="21" customFormat="1" ht="12.75" customHeight="1">
      <c r="B11" s="20"/>
      <c r="C11" s="53"/>
      <c r="D11" s="59" t="s">
        <v>269</v>
      </c>
      <c r="E11" s="59"/>
      <c r="F11" s="59"/>
      <c r="G11" s="52"/>
    </row>
    <row r="12" spans="2:7" s="21" customFormat="1" ht="12.75" customHeight="1">
      <c r="B12" s="20"/>
      <c r="C12" s="53"/>
      <c r="D12" s="59" t="s">
        <v>249</v>
      </c>
      <c r="E12" s="59"/>
      <c r="F12" s="59"/>
      <c r="G12" s="52"/>
    </row>
    <row r="13" spans="2:7" s="21" customFormat="1" ht="11.25" customHeight="1">
      <c r="B13" s="20"/>
      <c r="C13" s="53"/>
      <c r="D13" s="59" t="s">
        <v>267</v>
      </c>
      <c r="E13" s="59"/>
      <c r="F13" s="59"/>
      <c r="G13" s="52"/>
    </row>
    <row r="14" spans="2:7" s="21" customFormat="1" ht="12.75" customHeight="1">
      <c r="B14" s="20"/>
      <c r="C14" s="2"/>
      <c r="D14" s="59" t="s">
        <v>270</v>
      </c>
      <c r="E14" s="59"/>
      <c r="F14" s="59"/>
      <c r="G14" s="52"/>
    </row>
    <row r="15" spans="2:7" s="22" customFormat="1" ht="41.25" customHeight="1">
      <c r="B15" s="61" t="s">
        <v>121</v>
      </c>
      <c r="C15" s="62"/>
      <c r="D15" s="62"/>
      <c r="E15" s="62"/>
      <c r="F15" s="62"/>
    </row>
    <row r="16" spans="2:7" s="22" customFormat="1" ht="9" customHeight="1">
      <c r="B16" s="23"/>
      <c r="C16" s="24"/>
      <c r="D16" s="25"/>
      <c r="E16" s="63" t="s">
        <v>5</v>
      </c>
      <c r="F16" s="64"/>
    </row>
    <row r="17" spans="2:8" s="22" customFormat="1" ht="25.5" customHeight="1">
      <c r="B17" s="26" t="s">
        <v>4</v>
      </c>
      <c r="C17" s="27" t="s">
        <v>3</v>
      </c>
      <c r="D17" s="28" t="s">
        <v>0</v>
      </c>
      <c r="E17" s="28" t="s">
        <v>1</v>
      </c>
      <c r="F17" s="28" t="s">
        <v>2</v>
      </c>
    </row>
    <row r="18" spans="2:8">
      <c r="B18" s="29"/>
      <c r="C18" s="30" t="s">
        <v>6</v>
      </c>
      <c r="D18" s="31"/>
      <c r="E18" s="32"/>
      <c r="F18" s="33">
        <f>F19+F46+F51+F56+F161+F61+F65+F87+F82+F92+F101+F106+F114+F128+F133+F156+F166+F171+F182+F186+F191+F196+F201+F97+F205+F177+F209+F213+F217++F222</f>
        <v>40578.265489999998</v>
      </c>
      <c r="H18" s="35">
        <f>40578.26549-F18</f>
        <v>0</v>
      </c>
    </row>
    <row r="19" spans="2:8" ht="25.5">
      <c r="B19" s="36"/>
      <c r="C19" s="3" t="s">
        <v>26</v>
      </c>
      <c r="D19" s="13" t="s">
        <v>74</v>
      </c>
      <c r="E19" s="7"/>
      <c r="F19" s="37">
        <f>F20+F26+F30+F36+F42</f>
        <v>11317.788999999999</v>
      </c>
    </row>
    <row r="20" spans="2:8" ht="25.5">
      <c r="B20" s="36"/>
      <c r="C20" s="3" t="s">
        <v>27</v>
      </c>
      <c r="D20" s="14" t="s">
        <v>75</v>
      </c>
      <c r="E20" s="14"/>
      <c r="F20" s="37">
        <f>F21</f>
        <v>4352.8</v>
      </c>
    </row>
    <row r="21" spans="2:8" ht="38.25">
      <c r="B21" s="36"/>
      <c r="C21" s="3" t="s">
        <v>89</v>
      </c>
      <c r="D21" s="14" t="s">
        <v>90</v>
      </c>
      <c r="E21" s="14"/>
      <c r="F21" s="37">
        <f>F22</f>
        <v>4352.8</v>
      </c>
    </row>
    <row r="22" spans="2:8" ht="13.5" customHeight="1">
      <c r="B22" s="36"/>
      <c r="C22" s="5" t="s">
        <v>20</v>
      </c>
      <c r="D22" s="14" t="s">
        <v>95</v>
      </c>
      <c r="E22" s="14"/>
      <c r="F22" s="37">
        <f>F23+F24+F25</f>
        <v>4352.8</v>
      </c>
    </row>
    <row r="23" spans="2:8" ht="25.5">
      <c r="B23" s="36"/>
      <c r="C23" s="3" t="s">
        <v>149</v>
      </c>
      <c r="D23" s="14" t="s">
        <v>95</v>
      </c>
      <c r="E23" s="7" t="s">
        <v>12</v>
      </c>
      <c r="F23" s="37">
        <f>3825.5</f>
        <v>3825.5</v>
      </c>
    </row>
    <row r="24" spans="2:8" ht="25.5">
      <c r="B24" s="36"/>
      <c r="C24" s="3" t="s">
        <v>19</v>
      </c>
      <c r="D24" s="14" t="s">
        <v>95</v>
      </c>
      <c r="E24" s="7" t="s">
        <v>13</v>
      </c>
      <c r="F24" s="37">
        <v>464.3</v>
      </c>
    </row>
    <row r="25" spans="2:8">
      <c r="B25" s="36"/>
      <c r="C25" s="3" t="s">
        <v>15</v>
      </c>
      <c r="D25" s="14" t="s">
        <v>95</v>
      </c>
      <c r="E25" s="14" t="s">
        <v>14</v>
      </c>
      <c r="F25" s="37">
        <v>63</v>
      </c>
    </row>
    <row r="26" spans="2:8">
      <c r="B26" s="36"/>
      <c r="C26" s="5" t="s">
        <v>28</v>
      </c>
      <c r="D26" s="7" t="s">
        <v>79</v>
      </c>
      <c r="E26" s="14"/>
      <c r="F26" s="37">
        <f>F27</f>
        <v>350</v>
      </c>
      <c r="G26" s="38"/>
      <c r="H26" s="39"/>
    </row>
    <row r="27" spans="2:8">
      <c r="B27" s="36"/>
      <c r="C27" s="5" t="s">
        <v>91</v>
      </c>
      <c r="D27" s="7" t="s">
        <v>92</v>
      </c>
      <c r="E27" s="14"/>
      <c r="F27" s="37">
        <f>F28</f>
        <v>350</v>
      </c>
      <c r="G27" s="38"/>
      <c r="H27" s="39"/>
    </row>
    <row r="28" spans="2:8" ht="51">
      <c r="B28" s="36"/>
      <c r="C28" s="16" t="s">
        <v>25</v>
      </c>
      <c r="D28" s="10">
        <v>5020110020</v>
      </c>
      <c r="E28" s="14"/>
      <c r="F28" s="37">
        <f>F29</f>
        <v>350</v>
      </c>
      <c r="G28" s="38"/>
      <c r="H28" s="40"/>
    </row>
    <row r="29" spans="2:8" ht="25.5">
      <c r="B29" s="36"/>
      <c r="C29" s="3" t="s">
        <v>19</v>
      </c>
      <c r="D29" s="10">
        <v>5020110020</v>
      </c>
      <c r="E29" s="14" t="s">
        <v>13</v>
      </c>
      <c r="F29" s="37">
        <f>100+250</f>
        <v>350</v>
      </c>
      <c r="G29" s="38"/>
      <c r="H29" s="40"/>
    </row>
    <row r="30" spans="2:8">
      <c r="B30" s="36"/>
      <c r="C30" s="3" t="s">
        <v>30</v>
      </c>
      <c r="D30" s="7" t="s">
        <v>80</v>
      </c>
      <c r="E30" s="14"/>
      <c r="F30" s="37">
        <f>F31</f>
        <v>1588.2629999999999</v>
      </c>
      <c r="G30" s="38"/>
      <c r="H30" s="40"/>
    </row>
    <row r="31" spans="2:8" ht="40.5" customHeight="1">
      <c r="B31" s="36"/>
      <c r="C31" s="3" t="s">
        <v>93</v>
      </c>
      <c r="D31" s="7" t="s">
        <v>94</v>
      </c>
      <c r="E31" s="14"/>
      <c r="F31" s="37">
        <f>F32</f>
        <v>1588.2629999999999</v>
      </c>
      <c r="G31" s="38"/>
      <c r="H31" s="40"/>
    </row>
    <row r="32" spans="2:8" ht="25.5">
      <c r="B32" s="36"/>
      <c r="C32" s="5" t="s">
        <v>24</v>
      </c>
      <c r="D32" s="7" t="s">
        <v>96</v>
      </c>
      <c r="E32" s="14"/>
      <c r="F32" s="37">
        <f>F33+F34+F35</f>
        <v>1588.2629999999999</v>
      </c>
      <c r="G32" s="38"/>
      <c r="H32" s="40"/>
    </row>
    <row r="33" spans="2:8">
      <c r="B33" s="36"/>
      <c r="C33" s="3" t="s">
        <v>59</v>
      </c>
      <c r="D33" s="7" t="s">
        <v>96</v>
      </c>
      <c r="E33" s="14" t="s">
        <v>18</v>
      </c>
      <c r="F33" s="37">
        <v>1467.2629999999999</v>
      </c>
      <c r="G33" s="38"/>
      <c r="H33" s="40"/>
    </row>
    <row r="34" spans="2:8" ht="25.5">
      <c r="B34" s="36"/>
      <c r="C34" s="3" t="s">
        <v>19</v>
      </c>
      <c r="D34" s="7" t="s">
        <v>96</v>
      </c>
      <c r="E34" s="14" t="s">
        <v>13</v>
      </c>
      <c r="F34" s="37">
        <v>118</v>
      </c>
      <c r="G34" s="38"/>
      <c r="H34" s="41"/>
    </row>
    <row r="35" spans="2:8">
      <c r="B35" s="36"/>
      <c r="C35" s="3" t="s">
        <v>15</v>
      </c>
      <c r="D35" s="7" t="s">
        <v>96</v>
      </c>
      <c r="E35" s="14" t="s">
        <v>14</v>
      </c>
      <c r="F35" s="37">
        <v>3</v>
      </c>
      <c r="G35" s="38"/>
      <c r="H35" s="40"/>
    </row>
    <row r="36" spans="2:8">
      <c r="B36" s="36"/>
      <c r="C36" s="3" t="s">
        <v>228</v>
      </c>
      <c r="D36" s="7" t="s">
        <v>97</v>
      </c>
      <c r="E36" s="14"/>
      <c r="F36" s="37">
        <f>F37</f>
        <v>4892.326</v>
      </c>
      <c r="G36" s="38"/>
      <c r="H36" s="40"/>
    </row>
    <row r="37" spans="2:8" ht="38.25">
      <c r="B37" s="36"/>
      <c r="C37" s="3" t="s">
        <v>98</v>
      </c>
      <c r="D37" s="7" t="s">
        <v>99</v>
      </c>
      <c r="E37" s="14"/>
      <c r="F37" s="37">
        <f>F38</f>
        <v>4892.326</v>
      </c>
      <c r="G37" s="38"/>
      <c r="H37" s="40"/>
    </row>
    <row r="38" spans="2:8" ht="25.5">
      <c r="B38" s="36"/>
      <c r="C38" s="5" t="s">
        <v>24</v>
      </c>
      <c r="D38" s="7" t="s">
        <v>100</v>
      </c>
      <c r="E38" s="14"/>
      <c r="F38" s="37">
        <f>F39+F40+F41</f>
        <v>4892.326</v>
      </c>
      <c r="G38" s="38"/>
      <c r="H38" s="40"/>
    </row>
    <row r="39" spans="2:8">
      <c r="B39" s="36"/>
      <c r="C39" s="3" t="s">
        <v>59</v>
      </c>
      <c r="D39" s="7" t="s">
        <v>100</v>
      </c>
      <c r="E39" s="14" t="s">
        <v>18</v>
      </c>
      <c r="F39" s="37">
        <v>1700.326</v>
      </c>
      <c r="G39" s="38"/>
      <c r="H39" s="40"/>
    </row>
    <row r="40" spans="2:8" ht="25.5">
      <c r="B40" s="36"/>
      <c r="C40" s="3" t="s">
        <v>19</v>
      </c>
      <c r="D40" s="7" t="s">
        <v>100</v>
      </c>
      <c r="E40" s="14" t="s">
        <v>13</v>
      </c>
      <c r="F40" s="37">
        <f>552+820+1808</f>
        <v>3180</v>
      </c>
    </row>
    <row r="41" spans="2:8">
      <c r="B41" s="36"/>
      <c r="C41" s="3" t="s">
        <v>15</v>
      </c>
      <c r="D41" s="7" t="s">
        <v>100</v>
      </c>
      <c r="E41" s="14" t="s">
        <v>14</v>
      </c>
      <c r="F41" s="37">
        <v>12</v>
      </c>
    </row>
    <row r="42" spans="2:8" ht="25.5">
      <c r="B42" s="36"/>
      <c r="C42" s="3" t="s">
        <v>29</v>
      </c>
      <c r="D42" s="7" t="s">
        <v>81</v>
      </c>
      <c r="E42" s="14"/>
      <c r="F42" s="37">
        <f>F43</f>
        <v>134.4</v>
      </c>
    </row>
    <row r="43" spans="2:8" ht="42" customHeight="1">
      <c r="B43" s="36"/>
      <c r="C43" s="3" t="s">
        <v>101</v>
      </c>
      <c r="D43" s="7" t="s">
        <v>103</v>
      </c>
      <c r="E43" s="14"/>
      <c r="F43" s="37">
        <f>F44</f>
        <v>134.4</v>
      </c>
    </row>
    <row r="44" spans="2:8" ht="54" customHeight="1">
      <c r="B44" s="36"/>
      <c r="C44" s="5" t="s">
        <v>102</v>
      </c>
      <c r="D44" s="7" t="s">
        <v>164</v>
      </c>
      <c r="E44" s="14"/>
      <c r="F44" s="37">
        <f>F45</f>
        <v>134.4</v>
      </c>
    </row>
    <row r="45" spans="2:8" ht="12.75" customHeight="1">
      <c r="B45" s="36"/>
      <c r="C45" s="3" t="s">
        <v>163</v>
      </c>
      <c r="D45" s="7" t="s">
        <v>164</v>
      </c>
      <c r="E45" s="14" t="s">
        <v>87</v>
      </c>
      <c r="F45" s="37">
        <v>134.4</v>
      </c>
    </row>
    <row r="46" spans="2:8" ht="29.25" customHeight="1">
      <c r="C46" s="16" t="s">
        <v>31</v>
      </c>
      <c r="D46" s="15">
        <v>5100000000</v>
      </c>
      <c r="E46" s="29"/>
      <c r="F46" s="42">
        <f>F47</f>
        <v>157.15</v>
      </c>
    </row>
    <row r="47" spans="2:8" ht="29.25" customHeight="1">
      <c r="C47" s="3" t="s">
        <v>165</v>
      </c>
      <c r="D47" s="15">
        <v>5110000000</v>
      </c>
      <c r="E47" s="29"/>
      <c r="F47" s="42">
        <f>F48</f>
        <v>157.15</v>
      </c>
    </row>
    <row r="48" spans="2:8" ht="13.5" customHeight="1">
      <c r="C48" s="3" t="s">
        <v>89</v>
      </c>
      <c r="D48" s="15">
        <v>5110100000</v>
      </c>
      <c r="E48" s="29"/>
      <c r="F48" s="42">
        <f>F50</f>
        <v>157.15</v>
      </c>
    </row>
    <row r="49" spans="3:6" ht="13.5" customHeight="1">
      <c r="C49" s="5" t="s">
        <v>20</v>
      </c>
      <c r="D49" s="15">
        <v>5110100190</v>
      </c>
      <c r="E49" s="29"/>
      <c r="F49" s="42">
        <f>F50</f>
        <v>157.15</v>
      </c>
    </row>
    <row r="50" spans="3:6" ht="25.5">
      <c r="C50" s="3" t="s">
        <v>19</v>
      </c>
      <c r="D50" s="15">
        <v>5110100190</v>
      </c>
      <c r="E50" s="7" t="s">
        <v>13</v>
      </c>
      <c r="F50" s="42">
        <v>157.15</v>
      </c>
    </row>
    <row r="51" spans="3:6" ht="39.75" customHeight="1">
      <c r="C51" s="3" t="s">
        <v>32</v>
      </c>
      <c r="D51" s="15">
        <v>5200000000</v>
      </c>
      <c r="E51" s="7"/>
      <c r="F51" s="42">
        <f>F52</f>
        <v>150</v>
      </c>
    </row>
    <row r="52" spans="3:6" ht="41.25" customHeight="1">
      <c r="C52" s="3" t="s">
        <v>166</v>
      </c>
      <c r="D52" s="15">
        <v>5210000000</v>
      </c>
      <c r="E52" s="7"/>
      <c r="F52" s="42">
        <f>F53</f>
        <v>150</v>
      </c>
    </row>
    <row r="53" spans="3:6" ht="42.75" customHeight="1">
      <c r="C53" s="3" t="s">
        <v>104</v>
      </c>
      <c r="D53" s="15">
        <v>5210100000</v>
      </c>
      <c r="E53" s="7"/>
      <c r="F53" s="42">
        <f>F55</f>
        <v>150</v>
      </c>
    </row>
    <row r="54" spans="3:6" ht="25.5">
      <c r="C54" s="3" t="s">
        <v>60</v>
      </c>
      <c r="D54" s="15">
        <v>5210110030</v>
      </c>
      <c r="E54" s="7"/>
      <c r="F54" s="42">
        <f>F55</f>
        <v>150</v>
      </c>
    </row>
    <row r="55" spans="3:6" ht="25.5">
      <c r="C55" s="3" t="s">
        <v>19</v>
      </c>
      <c r="D55" s="15">
        <v>5210110030</v>
      </c>
      <c r="E55" s="7" t="s">
        <v>13</v>
      </c>
      <c r="F55" s="42">
        <v>150</v>
      </c>
    </row>
    <row r="56" spans="3:6" ht="40.5" customHeight="1">
      <c r="C56" s="3" t="s">
        <v>33</v>
      </c>
      <c r="D56" s="15">
        <v>5300000000</v>
      </c>
      <c r="E56" s="7"/>
      <c r="F56" s="42">
        <f>F57</f>
        <v>701.55</v>
      </c>
    </row>
    <row r="57" spans="3:6" ht="28.5" customHeight="1">
      <c r="C57" s="3" t="s">
        <v>167</v>
      </c>
      <c r="D57" s="15">
        <v>5310000000</v>
      </c>
      <c r="E57" s="7"/>
      <c r="F57" s="42">
        <f>F58</f>
        <v>701.55</v>
      </c>
    </row>
    <row r="58" spans="3:6" ht="38.25">
      <c r="C58" s="3" t="s">
        <v>34</v>
      </c>
      <c r="D58" s="15">
        <v>5310100000</v>
      </c>
      <c r="E58" s="7"/>
      <c r="F58" s="42">
        <f>F60</f>
        <v>701.55</v>
      </c>
    </row>
    <row r="59" spans="3:6" ht="25.5">
      <c r="C59" s="3" t="s">
        <v>168</v>
      </c>
      <c r="D59" s="15">
        <v>5310110040</v>
      </c>
      <c r="E59" s="7"/>
      <c r="F59" s="42">
        <f>F60</f>
        <v>701.55</v>
      </c>
    </row>
    <row r="60" spans="3:6" ht="25.5">
      <c r="C60" s="3" t="s">
        <v>19</v>
      </c>
      <c r="D60" s="15">
        <v>5310110040</v>
      </c>
      <c r="E60" s="15">
        <v>240</v>
      </c>
      <c r="F60" s="42">
        <v>701.55</v>
      </c>
    </row>
    <row r="61" spans="3:6" ht="38.25" hidden="1">
      <c r="C61" s="3" t="s">
        <v>61</v>
      </c>
      <c r="D61" s="15">
        <v>5500000000</v>
      </c>
      <c r="E61" s="15"/>
      <c r="F61" s="42">
        <f>F62</f>
        <v>0</v>
      </c>
    </row>
    <row r="62" spans="3:6" ht="25.5" hidden="1">
      <c r="C62" s="3" t="s">
        <v>62</v>
      </c>
      <c r="D62" s="15">
        <v>5500100000</v>
      </c>
      <c r="E62" s="15"/>
      <c r="F62" s="42">
        <f>F63</f>
        <v>0</v>
      </c>
    </row>
    <row r="63" spans="3:6" hidden="1">
      <c r="C63" s="3" t="s">
        <v>35</v>
      </c>
      <c r="D63" s="15">
        <v>5500110120</v>
      </c>
      <c r="E63" s="15"/>
      <c r="F63" s="42">
        <f>F64</f>
        <v>0</v>
      </c>
    </row>
    <row r="64" spans="3:6" ht="25.5" hidden="1">
      <c r="C64" s="3" t="s">
        <v>63</v>
      </c>
      <c r="D64" s="15">
        <v>5500110120</v>
      </c>
      <c r="E64" s="15">
        <v>240</v>
      </c>
      <c r="F64" s="42"/>
    </row>
    <row r="65" spans="2:6" ht="25.5" customHeight="1">
      <c r="B65" s="36"/>
      <c r="C65" s="3" t="s">
        <v>56</v>
      </c>
      <c r="D65" s="7" t="s">
        <v>125</v>
      </c>
      <c r="E65" s="7"/>
      <c r="F65" s="37">
        <f>F66+F70+F74+F78</f>
        <v>139.84399999999999</v>
      </c>
    </row>
    <row r="66" spans="2:6" ht="38.25">
      <c r="B66" s="36"/>
      <c r="C66" s="3" t="s">
        <v>64</v>
      </c>
      <c r="D66" s="7" t="s">
        <v>126</v>
      </c>
      <c r="E66" s="7"/>
      <c r="F66" s="37">
        <f>F67</f>
        <v>10</v>
      </c>
    </row>
    <row r="67" spans="2:6" ht="38.25">
      <c r="B67" s="36"/>
      <c r="C67" s="3" t="s">
        <v>169</v>
      </c>
      <c r="D67" s="7" t="s">
        <v>171</v>
      </c>
      <c r="E67" s="7"/>
      <c r="F67" s="37">
        <f>F69</f>
        <v>10</v>
      </c>
    </row>
    <row r="68" spans="2:6" ht="25.5">
      <c r="B68" s="36"/>
      <c r="C68" s="3" t="s">
        <v>170</v>
      </c>
      <c r="D68" s="7" t="s">
        <v>127</v>
      </c>
      <c r="E68" s="7"/>
      <c r="F68" s="37">
        <f>F69</f>
        <v>10</v>
      </c>
    </row>
    <row r="69" spans="2:6" ht="25.5">
      <c r="B69" s="36"/>
      <c r="C69" s="3" t="s">
        <v>19</v>
      </c>
      <c r="D69" s="7" t="s">
        <v>127</v>
      </c>
      <c r="E69" s="7" t="s">
        <v>13</v>
      </c>
      <c r="F69" s="37">
        <v>10</v>
      </c>
    </row>
    <row r="70" spans="2:6" ht="38.25">
      <c r="B70" s="36"/>
      <c r="C70" s="3" t="s">
        <v>36</v>
      </c>
      <c r="D70" s="7" t="s">
        <v>173</v>
      </c>
      <c r="E70" s="7"/>
      <c r="F70" s="37">
        <f>F73</f>
        <v>36</v>
      </c>
    </row>
    <row r="71" spans="2:6" ht="25.5">
      <c r="B71" s="36"/>
      <c r="C71" s="3" t="s">
        <v>172</v>
      </c>
      <c r="D71" s="7" t="s">
        <v>128</v>
      </c>
      <c r="E71" s="7"/>
      <c r="F71" s="37">
        <f>F70</f>
        <v>36</v>
      </c>
    </row>
    <row r="72" spans="2:6">
      <c r="B72" s="36"/>
      <c r="C72" s="3" t="s">
        <v>57</v>
      </c>
      <c r="D72" s="7" t="s">
        <v>129</v>
      </c>
      <c r="E72" s="7"/>
      <c r="F72" s="37">
        <f>F73</f>
        <v>36</v>
      </c>
    </row>
    <row r="73" spans="2:6" ht="25.5">
      <c r="B73" s="36"/>
      <c r="C73" s="3" t="s">
        <v>19</v>
      </c>
      <c r="D73" s="7" t="s">
        <v>129</v>
      </c>
      <c r="E73" s="7" t="s">
        <v>13</v>
      </c>
      <c r="F73" s="37">
        <f>16+20</f>
        <v>36</v>
      </c>
    </row>
    <row r="74" spans="2:6" ht="38.25">
      <c r="B74" s="36"/>
      <c r="C74" s="3" t="s">
        <v>37</v>
      </c>
      <c r="D74" s="7" t="s">
        <v>174</v>
      </c>
      <c r="E74" s="7"/>
      <c r="F74" s="37">
        <f>F75</f>
        <v>83.843999999999994</v>
      </c>
    </row>
    <row r="75" spans="2:6" ht="38.25">
      <c r="B75" s="36"/>
      <c r="C75" s="3" t="s">
        <v>106</v>
      </c>
      <c r="D75" s="7" t="s">
        <v>130</v>
      </c>
      <c r="E75" s="7"/>
      <c r="F75" s="37">
        <f>F76</f>
        <v>83.843999999999994</v>
      </c>
    </row>
    <row r="76" spans="2:6" ht="25.5">
      <c r="B76" s="36"/>
      <c r="C76" s="3" t="s">
        <v>38</v>
      </c>
      <c r="D76" s="7" t="s">
        <v>131</v>
      </c>
      <c r="E76" s="7"/>
      <c r="F76" s="37">
        <f>F77</f>
        <v>83.843999999999994</v>
      </c>
    </row>
    <row r="77" spans="2:6" ht="25.5">
      <c r="B77" s="36"/>
      <c r="C77" s="3" t="s">
        <v>19</v>
      </c>
      <c r="D77" s="7" t="s">
        <v>131</v>
      </c>
      <c r="E77" s="7" t="s">
        <v>13</v>
      </c>
      <c r="F77" s="37">
        <v>83.843999999999994</v>
      </c>
    </row>
    <row r="78" spans="2:6" ht="38.25">
      <c r="B78" s="36"/>
      <c r="C78" s="3" t="s">
        <v>39</v>
      </c>
      <c r="D78" s="7" t="s">
        <v>132</v>
      </c>
      <c r="E78" s="7"/>
      <c r="F78" s="37">
        <f>F79</f>
        <v>10</v>
      </c>
    </row>
    <row r="79" spans="2:6" ht="25.5">
      <c r="B79" s="36"/>
      <c r="C79" s="3" t="s">
        <v>107</v>
      </c>
      <c r="D79" s="7" t="s">
        <v>133</v>
      </c>
      <c r="E79" s="7"/>
      <c r="F79" s="37">
        <f>F80</f>
        <v>10</v>
      </c>
    </row>
    <row r="80" spans="2:6" ht="25.5">
      <c r="B80" s="36"/>
      <c r="C80" s="3" t="s">
        <v>108</v>
      </c>
      <c r="D80" s="7" t="s">
        <v>134</v>
      </c>
      <c r="E80" s="7"/>
      <c r="F80" s="37">
        <f>F81</f>
        <v>10</v>
      </c>
    </row>
    <row r="81" spans="2:6" ht="25.5">
      <c r="B81" s="36"/>
      <c r="C81" s="3" t="s">
        <v>19</v>
      </c>
      <c r="D81" s="7" t="s">
        <v>175</v>
      </c>
      <c r="E81" s="7" t="s">
        <v>13</v>
      </c>
      <c r="F81" s="37">
        <v>10</v>
      </c>
    </row>
    <row r="82" spans="2:6" ht="25.5">
      <c r="B82" s="36"/>
      <c r="C82" s="3" t="s">
        <v>40</v>
      </c>
      <c r="D82" s="7" t="s">
        <v>122</v>
      </c>
      <c r="E82" s="7"/>
      <c r="F82" s="37">
        <f>F83</f>
        <v>5</v>
      </c>
    </row>
    <row r="83" spans="2:6" ht="25.5">
      <c r="B83" s="36"/>
      <c r="C83" s="3" t="s">
        <v>176</v>
      </c>
      <c r="D83" s="7" t="s">
        <v>177</v>
      </c>
      <c r="E83" s="7"/>
      <c r="F83" s="37">
        <f>F84</f>
        <v>5</v>
      </c>
    </row>
    <row r="84" spans="2:6" ht="25.5">
      <c r="B84" s="36"/>
      <c r="C84" s="3" t="s">
        <v>109</v>
      </c>
      <c r="D84" s="7" t="s">
        <v>178</v>
      </c>
      <c r="E84" s="7"/>
      <c r="F84" s="37">
        <f>F86</f>
        <v>5</v>
      </c>
    </row>
    <row r="85" spans="2:6" ht="25.5">
      <c r="B85" s="36"/>
      <c r="C85" s="3" t="s">
        <v>110</v>
      </c>
      <c r="D85" s="7" t="s">
        <v>179</v>
      </c>
      <c r="E85" s="7"/>
      <c r="F85" s="37">
        <f>F86</f>
        <v>5</v>
      </c>
    </row>
    <row r="86" spans="2:6" ht="25.5">
      <c r="B86" s="36"/>
      <c r="C86" s="3" t="s">
        <v>19</v>
      </c>
      <c r="D86" s="7" t="s">
        <v>179</v>
      </c>
      <c r="E86" s="7" t="s">
        <v>13</v>
      </c>
      <c r="F86" s="37">
        <v>5</v>
      </c>
    </row>
    <row r="87" spans="2:6" ht="55.5" customHeight="1">
      <c r="B87" s="36"/>
      <c r="C87" s="3" t="s">
        <v>65</v>
      </c>
      <c r="D87" s="7" t="s">
        <v>123</v>
      </c>
      <c r="E87" s="7"/>
      <c r="F87" s="37">
        <f>F88</f>
        <v>6639.2973600000005</v>
      </c>
    </row>
    <row r="88" spans="2:6" ht="40.5" customHeight="1">
      <c r="B88" s="36"/>
      <c r="C88" s="3" t="s">
        <v>180</v>
      </c>
      <c r="D88" s="7" t="s">
        <v>182</v>
      </c>
      <c r="E88" s="7"/>
      <c r="F88" s="37">
        <f>F89</f>
        <v>6639.2973600000005</v>
      </c>
    </row>
    <row r="89" spans="2:6" ht="38.25">
      <c r="B89" s="36"/>
      <c r="C89" s="3" t="s">
        <v>111</v>
      </c>
      <c r="D89" s="7" t="s">
        <v>183</v>
      </c>
      <c r="E89" s="7"/>
      <c r="F89" s="37">
        <f>F91</f>
        <v>6639.2973600000005</v>
      </c>
    </row>
    <row r="90" spans="2:6" ht="38.25">
      <c r="B90" s="36"/>
      <c r="C90" s="6" t="s">
        <v>181</v>
      </c>
      <c r="D90" s="7" t="s">
        <v>184</v>
      </c>
      <c r="E90" s="7"/>
      <c r="F90" s="37">
        <f>F91</f>
        <v>6639.2973600000005</v>
      </c>
    </row>
    <row r="91" spans="2:6" ht="25.5">
      <c r="B91" s="36"/>
      <c r="C91" s="3" t="s">
        <v>19</v>
      </c>
      <c r="D91" s="7" t="s">
        <v>184</v>
      </c>
      <c r="E91" s="7" t="s">
        <v>13</v>
      </c>
      <c r="F91" s="37">
        <f>5686.313+2435.46936-2186.037-245.526+949.078</f>
        <v>6639.2973600000005</v>
      </c>
    </row>
    <row r="92" spans="2:6" ht="38.25">
      <c r="B92" s="36"/>
      <c r="C92" s="3" t="s">
        <v>66</v>
      </c>
      <c r="D92" s="7" t="s">
        <v>83</v>
      </c>
      <c r="E92" s="7"/>
      <c r="F92" s="37">
        <f>F93</f>
        <v>99.713999999999999</v>
      </c>
    </row>
    <row r="93" spans="2:6" ht="25.5">
      <c r="B93" s="36"/>
      <c r="C93" s="3" t="s">
        <v>185</v>
      </c>
      <c r="D93" s="7" t="s">
        <v>187</v>
      </c>
      <c r="E93" s="7"/>
      <c r="F93" s="37">
        <f>F94</f>
        <v>99.713999999999999</v>
      </c>
    </row>
    <row r="94" spans="2:6" ht="38.25">
      <c r="B94" s="36"/>
      <c r="C94" s="3" t="s">
        <v>112</v>
      </c>
      <c r="D94" s="7" t="s">
        <v>188</v>
      </c>
      <c r="E94" s="7"/>
      <c r="F94" s="37">
        <f>F96</f>
        <v>99.713999999999999</v>
      </c>
    </row>
    <row r="95" spans="2:6" ht="25.5">
      <c r="B95" s="36"/>
      <c r="C95" s="6" t="s">
        <v>186</v>
      </c>
      <c r="D95" s="7" t="s">
        <v>189</v>
      </c>
      <c r="E95" s="7"/>
      <c r="F95" s="37">
        <f>F96</f>
        <v>99.713999999999999</v>
      </c>
    </row>
    <row r="96" spans="2:6" ht="25.5">
      <c r="B96" s="36"/>
      <c r="C96" s="3" t="s">
        <v>19</v>
      </c>
      <c r="D96" s="7" t="s">
        <v>189</v>
      </c>
      <c r="E96" s="7" t="s">
        <v>13</v>
      </c>
      <c r="F96" s="37">
        <f>100-0.286</f>
        <v>99.713999999999999</v>
      </c>
    </row>
    <row r="97" spans="2:6" ht="25.5" hidden="1">
      <c r="B97" s="36"/>
      <c r="C97" s="3" t="s">
        <v>67</v>
      </c>
      <c r="D97" s="7" t="s">
        <v>85</v>
      </c>
      <c r="E97" s="7"/>
      <c r="F97" s="37">
        <f>F98</f>
        <v>0</v>
      </c>
    </row>
    <row r="98" spans="2:6" ht="25.5" hidden="1">
      <c r="B98" s="36"/>
      <c r="C98" s="3" t="s">
        <v>68</v>
      </c>
      <c r="D98" s="7" t="s">
        <v>113</v>
      </c>
      <c r="E98" s="7"/>
      <c r="F98" s="37">
        <f>F99</f>
        <v>0</v>
      </c>
    </row>
    <row r="99" spans="2:6" hidden="1">
      <c r="B99" s="36"/>
      <c r="C99" s="3" t="s">
        <v>114</v>
      </c>
      <c r="D99" s="7" t="s">
        <v>115</v>
      </c>
      <c r="E99" s="7"/>
      <c r="F99" s="37">
        <f>F100</f>
        <v>0</v>
      </c>
    </row>
    <row r="100" spans="2:6" ht="25.5" hidden="1">
      <c r="B100" s="36"/>
      <c r="C100" s="3" t="s">
        <v>19</v>
      </c>
      <c r="D100" s="7" t="s">
        <v>115</v>
      </c>
      <c r="E100" s="7" t="s">
        <v>13</v>
      </c>
      <c r="F100" s="37"/>
    </row>
    <row r="101" spans="2:6" ht="38.25">
      <c r="B101" s="36"/>
      <c r="C101" s="3" t="s">
        <v>41</v>
      </c>
      <c r="D101" s="7" t="s">
        <v>84</v>
      </c>
      <c r="E101" s="7"/>
      <c r="F101" s="37">
        <f>F102</f>
        <v>4</v>
      </c>
    </row>
    <row r="102" spans="2:6" ht="63.75">
      <c r="B102" s="36"/>
      <c r="C102" s="3" t="s">
        <v>190</v>
      </c>
      <c r="D102" s="7" t="s">
        <v>192</v>
      </c>
      <c r="E102" s="7"/>
      <c r="F102" s="37">
        <f>F103</f>
        <v>4</v>
      </c>
    </row>
    <row r="103" spans="2:6" ht="25.5">
      <c r="B103" s="36"/>
      <c r="C103" s="3" t="s">
        <v>191</v>
      </c>
      <c r="D103" s="7" t="s">
        <v>193</v>
      </c>
      <c r="E103" s="7"/>
      <c r="F103" s="37">
        <f>F105</f>
        <v>4</v>
      </c>
    </row>
    <row r="104" spans="2:6" ht="25.5">
      <c r="B104" s="36"/>
      <c r="C104" s="3" t="s">
        <v>42</v>
      </c>
      <c r="D104" s="7" t="s">
        <v>194</v>
      </c>
      <c r="E104" s="7"/>
      <c r="F104" s="37">
        <f>F105</f>
        <v>4</v>
      </c>
    </row>
    <row r="105" spans="2:6" ht="25.5">
      <c r="B105" s="36"/>
      <c r="C105" s="3" t="s">
        <v>19</v>
      </c>
      <c r="D105" s="7" t="s">
        <v>194</v>
      </c>
      <c r="E105" s="7" t="s">
        <v>13</v>
      </c>
      <c r="F105" s="37">
        <v>4</v>
      </c>
    </row>
    <row r="106" spans="2:6" ht="39.75" customHeight="1">
      <c r="C106" s="16" t="s">
        <v>43</v>
      </c>
      <c r="D106" s="15">
        <v>5900000000</v>
      </c>
      <c r="E106" s="29"/>
      <c r="F106" s="42">
        <f>F108+F112</f>
        <v>530</v>
      </c>
    </row>
    <row r="107" spans="2:6" ht="15" customHeight="1">
      <c r="C107" s="16" t="s">
        <v>195</v>
      </c>
      <c r="D107" s="15">
        <v>5910000000</v>
      </c>
      <c r="E107" s="29"/>
      <c r="F107" s="42">
        <f>F108</f>
        <v>500</v>
      </c>
    </row>
    <row r="108" spans="2:6" ht="25.5">
      <c r="C108" s="16" t="s">
        <v>196</v>
      </c>
      <c r="D108" s="15">
        <v>5910100000</v>
      </c>
      <c r="E108" s="29"/>
      <c r="F108" s="42">
        <f>F110</f>
        <v>500</v>
      </c>
    </row>
    <row r="109" spans="2:6" ht="25.5">
      <c r="C109" s="3" t="s">
        <v>197</v>
      </c>
      <c r="D109" s="17">
        <v>5910110180</v>
      </c>
      <c r="E109" s="29"/>
      <c r="F109" s="42">
        <f>F110</f>
        <v>500</v>
      </c>
    </row>
    <row r="110" spans="2:6" ht="25.5">
      <c r="C110" s="3" t="s">
        <v>19</v>
      </c>
      <c r="D110" s="17">
        <v>5910110180</v>
      </c>
      <c r="E110" s="29">
        <v>240</v>
      </c>
      <c r="F110" s="42">
        <f>300+200</f>
        <v>500</v>
      </c>
    </row>
    <row r="111" spans="2:6" ht="25.5">
      <c r="C111" s="16" t="s">
        <v>198</v>
      </c>
      <c r="D111" s="17">
        <v>5910200000</v>
      </c>
      <c r="E111" s="29"/>
      <c r="F111" s="42">
        <f>F112</f>
        <v>30</v>
      </c>
    </row>
    <row r="112" spans="2:6" ht="25.5">
      <c r="C112" s="3" t="s">
        <v>199</v>
      </c>
      <c r="D112" s="17">
        <v>5910210190</v>
      </c>
      <c r="E112" s="29"/>
      <c r="F112" s="42">
        <f>F113</f>
        <v>30</v>
      </c>
    </row>
    <row r="113" spans="2:6" ht="25.5">
      <c r="C113" s="3" t="s">
        <v>19</v>
      </c>
      <c r="D113" s="17">
        <v>5910210190</v>
      </c>
      <c r="E113" s="29">
        <v>240</v>
      </c>
      <c r="F113" s="42">
        <v>30</v>
      </c>
    </row>
    <row r="114" spans="2:6" ht="41.25" customHeight="1">
      <c r="C114" s="16" t="s">
        <v>44</v>
      </c>
      <c r="D114" s="15">
        <v>6000000000</v>
      </c>
      <c r="E114" s="29"/>
      <c r="F114" s="42">
        <f>F115+F119+F122+F125</f>
        <v>5195</v>
      </c>
    </row>
    <row r="115" spans="2:6" ht="25.5">
      <c r="B115" s="36"/>
      <c r="C115" s="18" t="s">
        <v>200</v>
      </c>
      <c r="D115" s="14" t="s">
        <v>203</v>
      </c>
      <c r="E115" s="14"/>
      <c r="F115" s="37">
        <f>F116</f>
        <v>2450</v>
      </c>
    </row>
    <row r="116" spans="2:6">
      <c r="B116" s="36"/>
      <c r="C116" s="18" t="s">
        <v>201</v>
      </c>
      <c r="D116" s="14" t="s">
        <v>204</v>
      </c>
      <c r="E116" s="14"/>
      <c r="F116" s="37">
        <f>F117</f>
        <v>2450</v>
      </c>
    </row>
    <row r="117" spans="2:6" ht="25.5">
      <c r="B117" s="36"/>
      <c r="C117" s="18" t="s">
        <v>202</v>
      </c>
      <c r="D117" s="14" t="s">
        <v>205</v>
      </c>
      <c r="E117" s="14"/>
      <c r="F117" s="37">
        <f>F118</f>
        <v>2450</v>
      </c>
    </row>
    <row r="118" spans="2:6" ht="25.5">
      <c r="B118" s="36"/>
      <c r="C118" s="3" t="s">
        <v>19</v>
      </c>
      <c r="D118" s="14" t="s">
        <v>205</v>
      </c>
      <c r="E118" s="14" t="s">
        <v>13</v>
      </c>
      <c r="F118" s="37">
        <f>2150+300</f>
        <v>2450</v>
      </c>
    </row>
    <row r="119" spans="2:6">
      <c r="B119" s="36"/>
      <c r="C119" s="5" t="s">
        <v>206</v>
      </c>
      <c r="D119" s="14" t="s">
        <v>208</v>
      </c>
      <c r="E119" s="14"/>
      <c r="F119" s="37">
        <f>F121</f>
        <v>1010</v>
      </c>
    </row>
    <row r="120" spans="2:6" ht="25.5">
      <c r="B120" s="36"/>
      <c r="C120" s="18" t="s">
        <v>207</v>
      </c>
      <c r="D120" s="14" t="s">
        <v>209</v>
      </c>
      <c r="E120" s="14"/>
      <c r="F120" s="37">
        <f>F121</f>
        <v>1010</v>
      </c>
    </row>
    <row r="121" spans="2:6" ht="25.5">
      <c r="B121" s="36"/>
      <c r="C121" s="3" t="s">
        <v>19</v>
      </c>
      <c r="D121" s="14" t="s">
        <v>209</v>
      </c>
      <c r="E121" s="14" t="s">
        <v>13</v>
      </c>
      <c r="F121" s="37">
        <f>1000+10</f>
        <v>1010</v>
      </c>
    </row>
    <row r="122" spans="2:6">
      <c r="B122" s="36"/>
      <c r="C122" s="3" t="s">
        <v>69</v>
      </c>
      <c r="D122" s="14" t="s">
        <v>211</v>
      </c>
      <c r="E122" s="14"/>
      <c r="F122" s="37">
        <f>F124</f>
        <v>403</v>
      </c>
    </row>
    <row r="123" spans="2:6" ht="25.5">
      <c r="B123" s="36"/>
      <c r="C123" s="18" t="s">
        <v>210</v>
      </c>
      <c r="D123" s="14" t="s">
        <v>212</v>
      </c>
      <c r="E123" s="14"/>
      <c r="F123" s="37">
        <f>F124</f>
        <v>403</v>
      </c>
    </row>
    <row r="124" spans="2:6" ht="25.5">
      <c r="B124" s="36"/>
      <c r="C124" s="3" t="s">
        <v>19</v>
      </c>
      <c r="D124" s="14" t="s">
        <v>212</v>
      </c>
      <c r="E124" s="14" t="s">
        <v>13</v>
      </c>
      <c r="F124" s="37">
        <f>100+200+3+100</f>
        <v>403</v>
      </c>
    </row>
    <row r="125" spans="2:6">
      <c r="B125" s="36"/>
      <c r="C125" s="3" t="s">
        <v>70</v>
      </c>
      <c r="D125" s="14" t="s">
        <v>214</v>
      </c>
      <c r="E125" s="14"/>
      <c r="F125" s="37">
        <f>F127</f>
        <v>1332</v>
      </c>
    </row>
    <row r="126" spans="2:6" ht="25.5">
      <c r="B126" s="36"/>
      <c r="C126" s="3" t="s">
        <v>213</v>
      </c>
      <c r="D126" s="14" t="s">
        <v>215</v>
      </c>
      <c r="E126" s="14"/>
      <c r="F126" s="37">
        <f>F127</f>
        <v>1332</v>
      </c>
    </row>
    <row r="127" spans="2:6" ht="25.5">
      <c r="B127" s="36"/>
      <c r="C127" s="3" t="s">
        <v>19</v>
      </c>
      <c r="D127" s="14" t="s">
        <v>215</v>
      </c>
      <c r="E127" s="14" t="s">
        <v>13</v>
      </c>
      <c r="F127" s="37">
        <f>1320+12</f>
        <v>1332</v>
      </c>
    </row>
    <row r="128" spans="2:6" ht="25.5">
      <c r="B128" s="29"/>
      <c r="C128" s="19" t="s">
        <v>45</v>
      </c>
      <c r="D128" s="7" t="s">
        <v>135</v>
      </c>
      <c r="E128" s="7"/>
      <c r="F128" s="37">
        <f>F129</f>
        <v>85.69</v>
      </c>
    </row>
    <row r="129" spans="2:6" ht="27.75" customHeight="1">
      <c r="B129" s="29"/>
      <c r="C129" s="19" t="s">
        <v>216</v>
      </c>
      <c r="D129" s="7" t="s">
        <v>218</v>
      </c>
      <c r="E129" s="7"/>
      <c r="F129" s="37">
        <f>F130</f>
        <v>85.69</v>
      </c>
    </row>
    <row r="130" spans="2:6" ht="38.25">
      <c r="B130" s="29"/>
      <c r="C130" s="19" t="s">
        <v>217</v>
      </c>
      <c r="D130" s="7" t="s">
        <v>219</v>
      </c>
      <c r="E130" s="7"/>
      <c r="F130" s="37">
        <f>F132</f>
        <v>85.69</v>
      </c>
    </row>
    <row r="131" spans="2:6">
      <c r="B131" s="29"/>
      <c r="C131" s="19" t="s">
        <v>46</v>
      </c>
      <c r="D131" s="7" t="s">
        <v>220</v>
      </c>
      <c r="E131" s="7"/>
      <c r="F131" s="37">
        <f>F132</f>
        <v>85.69</v>
      </c>
    </row>
    <row r="132" spans="2:6">
      <c r="B132" s="29"/>
      <c r="C132" s="3" t="s">
        <v>49</v>
      </c>
      <c r="D132" s="7" t="s">
        <v>220</v>
      </c>
      <c r="E132" s="7" t="s">
        <v>50</v>
      </c>
      <c r="F132" s="37">
        <v>85.69</v>
      </c>
    </row>
    <row r="133" spans="2:6" ht="29.25" customHeight="1">
      <c r="B133" s="29"/>
      <c r="C133" s="3" t="s">
        <v>47</v>
      </c>
      <c r="D133" s="7" t="s">
        <v>124</v>
      </c>
      <c r="E133" s="7"/>
      <c r="F133" s="37">
        <f>F134+F138+F145</f>
        <v>11696.424129999999</v>
      </c>
    </row>
    <row r="134" spans="2:6" ht="31.5" customHeight="1">
      <c r="B134" s="29"/>
      <c r="C134" s="3" t="s">
        <v>48</v>
      </c>
      <c r="D134" s="7" t="s">
        <v>136</v>
      </c>
      <c r="E134" s="7"/>
      <c r="F134" s="37">
        <f>F136</f>
        <v>3942.788</v>
      </c>
    </row>
    <row r="135" spans="2:6" ht="38.25">
      <c r="B135" s="29"/>
      <c r="C135" s="3" t="s">
        <v>221</v>
      </c>
      <c r="D135" s="7" t="s">
        <v>137</v>
      </c>
      <c r="E135" s="7"/>
      <c r="F135" s="37">
        <f>F136</f>
        <v>3942.788</v>
      </c>
    </row>
    <row r="136" spans="2:6" ht="25.5">
      <c r="B136" s="29"/>
      <c r="C136" s="16" t="s">
        <v>24</v>
      </c>
      <c r="D136" s="7" t="s">
        <v>138</v>
      </c>
      <c r="E136" s="7"/>
      <c r="F136" s="37">
        <f>F137</f>
        <v>3942.788</v>
      </c>
    </row>
    <row r="137" spans="2:6">
      <c r="B137" s="29"/>
      <c r="C137" s="3" t="s">
        <v>49</v>
      </c>
      <c r="D137" s="7" t="s">
        <v>138</v>
      </c>
      <c r="E137" s="7" t="s">
        <v>50</v>
      </c>
      <c r="F137" s="37">
        <f>3874.232+3.556+65</f>
        <v>3942.788</v>
      </c>
    </row>
    <row r="138" spans="2:6">
      <c r="B138" s="29"/>
      <c r="C138" s="3" t="s">
        <v>51</v>
      </c>
      <c r="D138" s="7" t="s">
        <v>139</v>
      </c>
      <c r="E138" s="7"/>
      <c r="F138" s="37">
        <f>F139+F142</f>
        <v>1560.94</v>
      </c>
    </row>
    <row r="139" spans="2:6" ht="25.5">
      <c r="B139" s="29"/>
      <c r="C139" s="3" t="s">
        <v>256</v>
      </c>
      <c r="D139" s="7" t="s">
        <v>140</v>
      </c>
      <c r="E139" s="7"/>
      <c r="F139" s="37">
        <f>F140</f>
        <v>234.36</v>
      </c>
    </row>
    <row r="140" spans="2:6" ht="25.5">
      <c r="B140" s="29"/>
      <c r="C140" s="16" t="s">
        <v>258</v>
      </c>
      <c r="D140" s="7" t="s">
        <v>251</v>
      </c>
      <c r="E140" s="7"/>
      <c r="F140" s="37">
        <f>F141</f>
        <v>234.36</v>
      </c>
    </row>
    <row r="141" spans="2:6">
      <c r="B141" s="29"/>
      <c r="C141" s="3" t="s">
        <v>49</v>
      </c>
      <c r="D141" s="7" t="s">
        <v>251</v>
      </c>
      <c r="E141" s="7" t="s">
        <v>50</v>
      </c>
      <c r="F141" s="37">
        <v>234.36</v>
      </c>
    </row>
    <row r="142" spans="2:6" ht="25.5">
      <c r="B142" s="29"/>
      <c r="C142" s="3" t="s">
        <v>257</v>
      </c>
      <c r="D142" s="7" t="s">
        <v>250</v>
      </c>
      <c r="E142" s="7"/>
      <c r="F142" s="37">
        <f>F143</f>
        <v>1326.58</v>
      </c>
    </row>
    <row r="143" spans="2:6" ht="38.25">
      <c r="B143" s="29"/>
      <c r="C143" s="3" t="s">
        <v>255</v>
      </c>
      <c r="D143" s="7" t="s">
        <v>252</v>
      </c>
      <c r="E143" s="7"/>
      <c r="F143" s="37">
        <f>F144</f>
        <v>1326.58</v>
      </c>
    </row>
    <row r="144" spans="2:6">
      <c r="B144" s="29"/>
      <c r="C144" s="3" t="s">
        <v>49</v>
      </c>
      <c r="D144" s="7" t="s">
        <v>252</v>
      </c>
      <c r="E144" s="7" t="s">
        <v>50</v>
      </c>
      <c r="F144" s="37">
        <v>1326.58</v>
      </c>
    </row>
    <row r="145" spans="2:9">
      <c r="B145" s="29"/>
      <c r="C145" s="3" t="s">
        <v>52</v>
      </c>
      <c r="D145" s="7" t="s">
        <v>141</v>
      </c>
      <c r="E145" s="7"/>
      <c r="F145" s="37">
        <f>F146+F149+F152+F155</f>
        <v>6192.6961300000003</v>
      </c>
      <c r="G145" s="43"/>
    </row>
    <row r="146" spans="2:9" ht="14.25" customHeight="1">
      <c r="B146" s="29"/>
      <c r="C146" s="3" t="s">
        <v>116</v>
      </c>
      <c r="D146" s="7" t="s">
        <v>142</v>
      </c>
      <c r="E146" s="7"/>
      <c r="F146" s="37">
        <f>F147</f>
        <v>30</v>
      </c>
      <c r="G146" s="43"/>
    </row>
    <row r="147" spans="2:9" ht="25.5">
      <c r="B147" s="29"/>
      <c r="C147" s="3" t="s">
        <v>7</v>
      </c>
      <c r="D147" s="15">
        <v>6230110290</v>
      </c>
      <c r="E147" s="29"/>
      <c r="F147" s="42">
        <f>F148</f>
        <v>30</v>
      </c>
      <c r="G147" s="43"/>
    </row>
    <row r="148" spans="2:9">
      <c r="B148" s="29"/>
      <c r="C148" s="3" t="s">
        <v>49</v>
      </c>
      <c r="D148" s="15">
        <v>6230110290</v>
      </c>
      <c r="E148" s="7" t="s">
        <v>50</v>
      </c>
      <c r="F148" s="42">
        <v>30</v>
      </c>
      <c r="G148" s="43"/>
    </row>
    <row r="149" spans="2:9" ht="25.5">
      <c r="B149" s="29"/>
      <c r="C149" s="19" t="s">
        <v>253</v>
      </c>
      <c r="D149" s="15">
        <v>6230200000</v>
      </c>
      <c r="E149" s="7"/>
      <c r="F149" s="42">
        <f>F150</f>
        <v>2432.6961299999998</v>
      </c>
      <c r="G149" s="43"/>
    </row>
    <row r="150" spans="2:9" ht="30" customHeight="1">
      <c r="B150" s="29"/>
      <c r="C150" s="19" t="s">
        <v>254</v>
      </c>
      <c r="D150" s="15">
        <v>6230209020</v>
      </c>
      <c r="E150" s="7"/>
      <c r="F150" s="42">
        <f>F151</f>
        <v>2432.6961299999998</v>
      </c>
      <c r="G150" s="43"/>
    </row>
    <row r="151" spans="2:9">
      <c r="B151" s="29"/>
      <c r="C151" s="3" t="s">
        <v>49</v>
      </c>
      <c r="D151" s="15">
        <v>6230209020</v>
      </c>
      <c r="E151" s="7" t="s">
        <v>50</v>
      </c>
      <c r="F151" s="42">
        <f>2396.69613+36</f>
        <v>2432.6961299999998</v>
      </c>
      <c r="G151" s="43"/>
    </row>
    <row r="152" spans="2:9" ht="42" customHeight="1">
      <c r="B152" s="29"/>
      <c r="C152" s="19" t="s">
        <v>259</v>
      </c>
      <c r="D152" s="15">
        <v>6230260020</v>
      </c>
      <c r="E152" s="7" t="s">
        <v>50</v>
      </c>
      <c r="F152" s="42">
        <v>3650</v>
      </c>
      <c r="G152" s="43"/>
    </row>
    <row r="153" spans="2:9" ht="15.75" customHeight="1">
      <c r="B153" s="29"/>
      <c r="C153" s="19" t="s">
        <v>265</v>
      </c>
      <c r="D153" s="15">
        <v>6230300000</v>
      </c>
      <c r="E153" s="15"/>
      <c r="F153" s="42">
        <f>F154</f>
        <v>80</v>
      </c>
      <c r="G153" s="57"/>
      <c r="H153" s="56"/>
      <c r="I153" s="7"/>
    </row>
    <row r="154" spans="2:9" ht="40.5" customHeight="1">
      <c r="B154" s="29"/>
      <c r="C154" s="19" t="s">
        <v>266</v>
      </c>
      <c r="D154" s="15">
        <v>6230360050</v>
      </c>
      <c r="E154" s="15"/>
      <c r="F154" s="42">
        <f>F155</f>
        <v>80</v>
      </c>
      <c r="G154" s="57"/>
      <c r="H154" s="56"/>
      <c r="I154" s="7"/>
    </row>
    <row r="155" spans="2:9" ht="18.75" customHeight="1">
      <c r="B155" s="29"/>
      <c r="C155" s="3" t="s">
        <v>49</v>
      </c>
      <c r="D155" s="15">
        <v>6230360050</v>
      </c>
      <c r="E155" s="15">
        <v>610</v>
      </c>
      <c r="F155" s="42">
        <v>80</v>
      </c>
      <c r="G155" s="57"/>
      <c r="H155" s="56"/>
      <c r="I155" s="7"/>
    </row>
    <row r="156" spans="2:9" ht="51.75" customHeight="1">
      <c r="B156" s="29"/>
      <c r="C156" s="3" t="s">
        <v>53</v>
      </c>
      <c r="D156" s="15">
        <v>6300000000</v>
      </c>
      <c r="E156" s="7"/>
      <c r="F156" s="42">
        <f>F157</f>
        <v>100</v>
      </c>
      <c r="G156" s="43"/>
    </row>
    <row r="157" spans="2:9" ht="52.5" customHeight="1">
      <c r="B157" s="29"/>
      <c r="C157" s="3" t="s">
        <v>222</v>
      </c>
      <c r="D157" s="15">
        <v>6310000000</v>
      </c>
      <c r="E157" s="7"/>
      <c r="F157" s="42">
        <f>F158</f>
        <v>100</v>
      </c>
      <c r="G157" s="43"/>
    </row>
    <row r="158" spans="2:9">
      <c r="B158" s="29"/>
      <c r="C158" s="3" t="s">
        <v>117</v>
      </c>
      <c r="D158" s="15">
        <v>6310100000</v>
      </c>
      <c r="E158" s="7"/>
      <c r="F158" s="42">
        <f>F160</f>
        <v>100</v>
      </c>
      <c r="G158" s="43"/>
    </row>
    <row r="159" spans="2:9" ht="25.5">
      <c r="B159" s="29"/>
      <c r="C159" s="3" t="s">
        <v>71</v>
      </c>
      <c r="D159" s="15">
        <v>6310110250</v>
      </c>
      <c r="E159" s="7"/>
      <c r="F159" s="42">
        <f>F160</f>
        <v>100</v>
      </c>
      <c r="G159" s="43"/>
    </row>
    <row r="160" spans="2:9" ht="25.5">
      <c r="B160" s="29"/>
      <c r="C160" s="3" t="s">
        <v>19</v>
      </c>
      <c r="D160" s="15">
        <v>6310110250</v>
      </c>
      <c r="E160" s="7" t="s">
        <v>13</v>
      </c>
      <c r="F160" s="42">
        <v>100</v>
      </c>
      <c r="G160" s="43"/>
    </row>
    <row r="161" spans="2:7" ht="27" customHeight="1">
      <c r="B161" s="29"/>
      <c r="C161" s="3" t="s">
        <v>223</v>
      </c>
      <c r="D161" s="15">
        <v>6400000000</v>
      </c>
      <c r="E161" s="15"/>
      <c r="F161" s="42">
        <f>F162</f>
        <v>224.9</v>
      </c>
      <c r="G161" s="43"/>
    </row>
    <row r="162" spans="2:7" ht="38.25">
      <c r="B162" s="29"/>
      <c r="C162" s="3" t="s">
        <v>224</v>
      </c>
      <c r="D162" s="15">
        <v>6410000000</v>
      </c>
      <c r="E162" s="15"/>
      <c r="F162" s="42">
        <f>F163</f>
        <v>224.9</v>
      </c>
      <c r="G162" s="43"/>
    </row>
    <row r="163" spans="2:7" ht="38.25">
      <c r="B163" s="29"/>
      <c r="C163" s="3" t="s">
        <v>105</v>
      </c>
      <c r="D163" s="15">
        <v>6410100000</v>
      </c>
      <c r="E163" s="15"/>
      <c r="F163" s="42">
        <f>F164</f>
        <v>224.9</v>
      </c>
      <c r="G163" s="43"/>
    </row>
    <row r="164" spans="2:7">
      <c r="B164" s="29"/>
      <c r="C164" s="3" t="s">
        <v>35</v>
      </c>
      <c r="D164" s="15">
        <v>6410110060</v>
      </c>
      <c r="E164" s="15"/>
      <c r="F164" s="42">
        <f>F165</f>
        <v>224.9</v>
      </c>
      <c r="G164" s="43"/>
    </row>
    <row r="165" spans="2:7">
      <c r="B165" s="29"/>
      <c r="C165" s="3" t="s">
        <v>49</v>
      </c>
      <c r="D165" s="15">
        <v>6410110060</v>
      </c>
      <c r="E165" s="15">
        <v>610</v>
      </c>
      <c r="F165" s="42">
        <f>160+40+24.9</f>
        <v>224.9</v>
      </c>
      <c r="G165" s="43"/>
    </row>
    <row r="166" spans="2:7" ht="51" customHeight="1">
      <c r="B166" s="29"/>
      <c r="C166" s="3" t="s">
        <v>225</v>
      </c>
      <c r="D166" s="15">
        <v>6500000000</v>
      </c>
      <c r="E166" s="7"/>
      <c r="F166" s="42">
        <f>F167</f>
        <v>108</v>
      </c>
      <c r="G166" s="43"/>
    </row>
    <row r="167" spans="2:7" ht="17.25" customHeight="1">
      <c r="B167" s="29"/>
      <c r="C167" s="3" t="s">
        <v>226</v>
      </c>
      <c r="D167" s="15">
        <v>6510000000</v>
      </c>
      <c r="E167" s="7"/>
      <c r="F167" s="42">
        <f>F168</f>
        <v>108</v>
      </c>
      <c r="G167" s="43"/>
    </row>
    <row r="168" spans="2:7" ht="38.25">
      <c r="B168" s="29"/>
      <c r="C168" s="3" t="s">
        <v>118</v>
      </c>
      <c r="D168" s="15">
        <v>6510100000</v>
      </c>
      <c r="E168" s="7"/>
      <c r="F168" s="42">
        <f>F170</f>
        <v>108</v>
      </c>
    </row>
    <row r="169" spans="2:7">
      <c r="B169" s="29"/>
      <c r="C169" s="3" t="s">
        <v>72</v>
      </c>
      <c r="D169" s="15">
        <v>6510110170</v>
      </c>
      <c r="E169" s="7"/>
      <c r="F169" s="42">
        <f>F170</f>
        <v>108</v>
      </c>
    </row>
    <row r="170" spans="2:7">
      <c r="B170" s="29"/>
      <c r="C170" s="3" t="s">
        <v>73</v>
      </c>
      <c r="D170" s="15">
        <v>6510110170</v>
      </c>
      <c r="E170" s="7" t="s">
        <v>88</v>
      </c>
      <c r="F170" s="42">
        <v>108</v>
      </c>
    </row>
    <row r="171" spans="2:7" ht="38.25">
      <c r="B171" s="29"/>
      <c r="C171" s="19" t="s">
        <v>54</v>
      </c>
      <c r="D171" s="15">
        <v>6600000000</v>
      </c>
      <c r="E171" s="7"/>
      <c r="F171" s="9">
        <f>F172</f>
        <v>134.27199999999999</v>
      </c>
    </row>
    <row r="172" spans="2:7" ht="51">
      <c r="B172" s="29"/>
      <c r="C172" s="19" t="s">
        <v>227</v>
      </c>
      <c r="D172" s="15">
        <v>6610000000</v>
      </c>
      <c r="E172" s="7"/>
      <c r="F172" s="9">
        <f>F173</f>
        <v>134.27199999999999</v>
      </c>
    </row>
    <row r="173" spans="2:7" ht="25.5">
      <c r="B173" s="29"/>
      <c r="C173" s="19" t="s">
        <v>119</v>
      </c>
      <c r="D173" s="15">
        <v>6610100000</v>
      </c>
      <c r="E173" s="7"/>
      <c r="F173" s="9">
        <f>F176+F175</f>
        <v>134.27199999999999</v>
      </c>
    </row>
    <row r="174" spans="2:7" ht="25.5">
      <c r="B174" s="29"/>
      <c r="C174" s="19" t="s">
        <v>55</v>
      </c>
      <c r="D174" s="15">
        <v>6610110280</v>
      </c>
      <c r="E174" s="7"/>
      <c r="F174" s="9">
        <f>F175</f>
        <v>49.271999999999998</v>
      </c>
    </row>
    <row r="175" spans="2:7" ht="25.5">
      <c r="B175" s="29"/>
      <c r="C175" s="3" t="s">
        <v>19</v>
      </c>
      <c r="D175" s="15">
        <v>6610110280</v>
      </c>
      <c r="E175" s="7" t="s">
        <v>13</v>
      </c>
      <c r="F175" s="9">
        <f>50-0.728</f>
        <v>49.271999999999998</v>
      </c>
    </row>
    <row r="176" spans="2:7">
      <c r="B176" s="29"/>
      <c r="C176" s="3" t="s">
        <v>10</v>
      </c>
      <c r="D176" s="15">
        <v>6610110280</v>
      </c>
      <c r="E176" s="7" t="s">
        <v>50</v>
      </c>
      <c r="F176" s="9">
        <v>85</v>
      </c>
    </row>
    <row r="177" spans="2:6" ht="27.75" customHeight="1">
      <c r="B177" s="29"/>
      <c r="C177" s="3" t="s">
        <v>234</v>
      </c>
      <c r="D177" s="15">
        <v>6700000000</v>
      </c>
      <c r="E177" s="7"/>
      <c r="F177" s="9">
        <f>F178</f>
        <v>98.921999999999997</v>
      </c>
    </row>
    <row r="178" spans="2:6" ht="25.5">
      <c r="B178" s="29"/>
      <c r="C178" s="3" t="s">
        <v>240</v>
      </c>
      <c r="D178" s="15">
        <v>6710000000</v>
      </c>
      <c r="E178" s="7"/>
      <c r="F178" s="9">
        <f>F179</f>
        <v>98.921999999999997</v>
      </c>
    </row>
    <row r="179" spans="2:6" ht="25.5">
      <c r="B179" s="29"/>
      <c r="C179" s="54" t="s">
        <v>62</v>
      </c>
      <c r="D179" s="15">
        <v>6710100000</v>
      </c>
      <c r="E179" s="7"/>
      <c r="F179" s="9">
        <f>F180</f>
        <v>98.921999999999997</v>
      </c>
    </row>
    <row r="180" spans="2:6" ht="25.5">
      <c r="B180" s="29"/>
      <c r="C180" s="54" t="s">
        <v>239</v>
      </c>
      <c r="D180" s="15">
        <v>6710110120</v>
      </c>
      <c r="E180" s="7"/>
      <c r="F180" s="9">
        <f>F181</f>
        <v>98.921999999999997</v>
      </c>
    </row>
    <row r="181" spans="2:6" ht="25.5">
      <c r="B181" s="29"/>
      <c r="C181" s="3" t="s">
        <v>19</v>
      </c>
      <c r="D181" s="15">
        <v>6710110120</v>
      </c>
      <c r="E181" s="7" t="s">
        <v>13</v>
      </c>
      <c r="F181" s="9">
        <f>100-1.078</f>
        <v>98.921999999999997</v>
      </c>
    </row>
    <row r="182" spans="2:6" ht="25.5">
      <c r="B182" s="29"/>
      <c r="C182" s="5" t="s">
        <v>145</v>
      </c>
      <c r="D182" s="10">
        <v>8100000000</v>
      </c>
      <c r="E182" s="7"/>
      <c r="F182" s="9">
        <f>F183</f>
        <v>621.31700000000001</v>
      </c>
    </row>
    <row r="183" spans="2:6" ht="25.5">
      <c r="B183" s="29"/>
      <c r="C183" s="5" t="s">
        <v>146</v>
      </c>
      <c r="D183" s="10">
        <v>8110000000</v>
      </c>
      <c r="E183" s="7"/>
      <c r="F183" s="9">
        <f>F184+F185</f>
        <v>621.31700000000001</v>
      </c>
    </row>
    <row r="184" spans="2:6" ht="25.5">
      <c r="B184" s="29"/>
      <c r="C184" s="12" t="s">
        <v>20</v>
      </c>
      <c r="D184" s="13" t="s">
        <v>148</v>
      </c>
      <c r="E184" s="7" t="s">
        <v>12</v>
      </c>
      <c r="F184" s="9">
        <v>621.31700000000001</v>
      </c>
    </row>
    <row r="185" spans="2:6" ht="25.5" hidden="1">
      <c r="B185" s="29"/>
      <c r="C185" s="3" t="s">
        <v>147</v>
      </c>
      <c r="D185" s="13" t="s">
        <v>148</v>
      </c>
      <c r="E185" s="7" t="s">
        <v>13</v>
      </c>
      <c r="F185" s="9"/>
    </row>
    <row r="186" spans="2:6" ht="25.5">
      <c r="B186" s="36"/>
      <c r="C186" s="5" t="s">
        <v>21</v>
      </c>
      <c r="D186" s="14" t="s">
        <v>76</v>
      </c>
      <c r="E186" s="14"/>
      <c r="F186" s="37">
        <f>F187</f>
        <v>3.8</v>
      </c>
    </row>
    <row r="187" spans="2:6" ht="38.25">
      <c r="B187" s="36"/>
      <c r="C187" s="5" t="s">
        <v>150</v>
      </c>
      <c r="D187" s="14" t="s">
        <v>151</v>
      </c>
      <c r="E187" s="14"/>
      <c r="F187" s="37">
        <f>F189</f>
        <v>3.8</v>
      </c>
    </row>
    <row r="188" spans="2:6" ht="25.5">
      <c r="B188" s="36"/>
      <c r="C188" s="5" t="s">
        <v>22</v>
      </c>
      <c r="D188" s="14" t="s">
        <v>152</v>
      </c>
      <c r="E188" s="14"/>
      <c r="F188" s="37">
        <f>F189</f>
        <v>3.8</v>
      </c>
    </row>
    <row r="189" spans="2:6" ht="25.5">
      <c r="B189" s="36"/>
      <c r="C189" s="3" t="s">
        <v>19</v>
      </c>
      <c r="D189" s="14" t="s">
        <v>152</v>
      </c>
      <c r="E189" s="14" t="s">
        <v>13</v>
      </c>
      <c r="F189" s="37">
        <v>3.8</v>
      </c>
    </row>
    <row r="190" spans="2:6" ht="38.25" hidden="1">
      <c r="B190" s="36"/>
      <c r="C190" s="3" t="s">
        <v>11</v>
      </c>
      <c r="D190" s="5"/>
      <c r="E190" s="14"/>
      <c r="F190" s="37"/>
    </row>
    <row r="191" spans="2:6" ht="25.5">
      <c r="B191" s="36"/>
      <c r="C191" s="6" t="s">
        <v>23</v>
      </c>
      <c r="D191" s="7" t="s">
        <v>77</v>
      </c>
      <c r="E191" s="14"/>
      <c r="F191" s="37">
        <f>F192</f>
        <v>111.21899999999999</v>
      </c>
    </row>
    <row r="192" spans="2:6" ht="25.5">
      <c r="B192" s="36"/>
      <c r="C192" s="5" t="s">
        <v>153</v>
      </c>
      <c r="D192" s="7" t="s">
        <v>154</v>
      </c>
      <c r="E192" s="14"/>
      <c r="F192" s="37">
        <f>F194</f>
        <v>111.21899999999999</v>
      </c>
    </row>
    <row r="193" spans="2:8" ht="25.5">
      <c r="B193" s="36"/>
      <c r="C193" s="5" t="s">
        <v>20</v>
      </c>
      <c r="D193" s="7" t="s">
        <v>155</v>
      </c>
      <c r="E193" s="14"/>
      <c r="F193" s="37">
        <f>F194</f>
        <v>111.21899999999999</v>
      </c>
    </row>
    <row r="194" spans="2:8">
      <c r="B194" s="36"/>
      <c r="C194" s="3" t="s">
        <v>120</v>
      </c>
      <c r="D194" s="7" t="s">
        <v>155</v>
      </c>
      <c r="E194" s="14" t="s">
        <v>86</v>
      </c>
      <c r="F194" s="37">
        <v>111.21899999999999</v>
      </c>
      <c r="H194" s="44"/>
    </row>
    <row r="195" spans="2:8" hidden="1">
      <c r="B195" s="4"/>
      <c r="C195" s="3" t="s">
        <v>9</v>
      </c>
      <c r="D195" s="8"/>
      <c r="E195" s="7"/>
      <c r="F195" s="9"/>
    </row>
    <row r="196" spans="2:8">
      <c r="B196" s="4"/>
      <c r="C196" s="3" t="s">
        <v>156</v>
      </c>
      <c r="D196" s="7" t="s">
        <v>78</v>
      </c>
      <c r="E196" s="7"/>
      <c r="F196" s="9">
        <f>F198</f>
        <v>100</v>
      </c>
    </row>
    <row r="197" spans="2:8" ht="25.5">
      <c r="B197" s="4"/>
      <c r="C197" s="5" t="s">
        <v>157</v>
      </c>
      <c r="D197" s="7" t="s">
        <v>159</v>
      </c>
      <c r="E197" s="7"/>
      <c r="F197" s="9"/>
    </row>
    <row r="198" spans="2:8" ht="25.5">
      <c r="B198" s="4"/>
      <c r="C198" s="5" t="s">
        <v>158</v>
      </c>
      <c r="D198" s="7" t="s">
        <v>160</v>
      </c>
      <c r="E198" s="7"/>
      <c r="F198" s="9">
        <f>F199</f>
        <v>100</v>
      </c>
    </row>
    <row r="199" spans="2:8">
      <c r="B199" s="4"/>
      <c r="C199" s="3" t="s">
        <v>16</v>
      </c>
      <c r="D199" s="7" t="s">
        <v>160</v>
      </c>
      <c r="E199" s="7" t="s">
        <v>17</v>
      </c>
      <c r="F199" s="9">
        <v>100</v>
      </c>
    </row>
    <row r="200" spans="2:8" ht="25.5">
      <c r="B200" s="36"/>
      <c r="C200" s="5" t="s">
        <v>21</v>
      </c>
      <c r="D200" s="10">
        <v>8500000000</v>
      </c>
      <c r="E200" s="7"/>
      <c r="F200" s="37">
        <f>F201</f>
        <v>186</v>
      </c>
    </row>
    <row r="201" spans="2:8" ht="38.25">
      <c r="B201" s="36"/>
      <c r="C201" s="5" t="s">
        <v>150</v>
      </c>
      <c r="D201" s="10">
        <v>8510000000</v>
      </c>
      <c r="E201" s="7"/>
      <c r="F201" s="37">
        <f>F202</f>
        <v>186</v>
      </c>
    </row>
    <row r="202" spans="2:8" ht="25.5">
      <c r="B202" s="36"/>
      <c r="C202" s="3" t="s">
        <v>8</v>
      </c>
      <c r="D202" s="7" t="s">
        <v>161</v>
      </c>
      <c r="E202" s="7"/>
      <c r="F202" s="37">
        <f>F203+F204</f>
        <v>186</v>
      </c>
    </row>
    <row r="203" spans="2:8" ht="25.5">
      <c r="B203" s="36"/>
      <c r="C203" s="3" t="s">
        <v>58</v>
      </c>
      <c r="D203" s="7" t="s">
        <v>161</v>
      </c>
      <c r="E203" s="7" t="s">
        <v>12</v>
      </c>
      <c r="F203" s="37">
        <v>186</v>
      </c>
    </row>
    <row r="204" spans="2:8" ht="25.5" hidden="1">
      <c r="B204" s="36"/>
      <c r="C204" s="3" t="s">
        <v>19</v>
      </c>
      <c r="D204" s="7" t="s">
        <v>82</v>
      </c>
      <c r="E204" s="7" t="s">
        <v>13</v>
      </c>
      <c r="F204" s="37"/>
    </row>
    <row r="205" spans="2:8" ht="38.25">
      <c r="B205" s="36"/>
      <c r="C205" s="3" t="s">
        <v>162</v>
      </c>
      <c r="D205" s="15">
        <v>8600000000</v>
      </c>
      <c r="E205" s="7"/>
      <c r="F205" s="37">
        <f>F206</f>
        <v>2062.5</v>
      </c>
    </row>
    <row r="206" spans="2:8" ht="25.5">
      <c r="B206" s="36"/>
      <c r="C206" s="3" t="s">
        <v>143</v>
      </c>
      <c r="D206" s="15">
        <v>8610000000</v>
      </c>
      <c r="E206" s="7"/>
      <c r="F206" s="37">
        <f>F207</f>
        <v>2062.5</v>
      </c>
    </row>
    <row r="207" spans="2:8" ht="26.25" customHeight="1">
      <c r="B207" s="36"/>
      <c r="C207" s="3" t="s">
        <v>144</v>
      </c>
      <c r="D207" s="15">
        <v>8610060120</v>
      </c>
      <c r="E207" s="7"/>
      <c r="F207" s="37">
        <f>F208</f>
        <v>2062.5</v>
      </c>
    </row>
    <row r="208" spans="2:8" ht="16.5" customHeight="1">
      <c r="B208" s="36"/>
      <c r="C208" s="3" t="s">
        <v>49</v>
      </c>
      <c r="D208" s="15">
        <v>8610160120</v>
      </c>
      <c r="E208" s="7" t="s">
        <v>50</v>
      </c>
      <c r="F208" s="37">
        <v>2062.5</v>
      </c>
    </row>
    <row r="209" spans="2:6" ht="28.5" customHeight="1">
      <c r="B209" s="36"/>
      <c r="C209" s="3" t="s">
        <v>241</v>
      </c>
      <c r="D209" s="15">
        <v>8700000000</v>
      </c>
      <c r="E209" s="7"/>
      <c r="F209" s="37">
        <f>F210</f>
        <v>4.8769999999999998</v>
      </c>
    </row>
    <row r="210" spans="2:6" ht="16.5" customHeight="1">
      <c r="B210" s="36"/>
      <c r="C210" s="3" t="s">
        <v>235</v>
      </c>
      <c r="D210" s="15">
        <v>8710000000</v>
      </c>
      <c r="E210" s="7"/>
      <c r="F210" s="37">
        <f>F211</f>
        <v>4.8769999999999998</v>
      </c>
    </row>
    <row r="211" spans="2:6" ht="16.5" customHeight="1">
      <c r="B211" s="36"/>
      <c r="C211" s="3" t="s">
        <v>242</v>
      </c>
      <c r="D211" s="15">
        <v>8710010050</v>
      </c>
      <c r="E211" s="7"/>
      <c r="F211" s="37">
        <f>F212</f>
        <v>4.8769999999999998</v>
      </c>
    </row>
    <row r="212" spans="2:6" ht="16.5" customHeight="1">
      <c r="B212" s="36"/>
      <c r="C212" s="54" t="s">
        <v>15</v>
      </c>
      <c r="D212" s="15">
        <v>8710010050</v>
      </c>
      <c r="E212" s="7" t="s">
        <v>14</v>
      </c>
      <c r="F212" s="37">
        <f>6-1.123</f>
        <v>4.8769999999999998</v>
      </c>
    </row>
    <row r="213" spans="2:6" ht="41.25" customHeight="1">
      <c r="B213" s="36"/>
      <c r="C213" s="3" t="s">
        <v>243</v>
      </c>
      <c r="D213" s="15">
        <v>8800000000</v>
      </c>
      <c r="E213" s="7"/>
      <c r="F213" s="37">
        <f>F214</f>
        <v>22</v>
      </c>
    </row>
    <row r="214" spans="2:6" ht="28.5" customHeight="1">
      <c r="B214" s="36"/>
      <c r="C214" s="3" t="s">
        <v>245</v>
      </c>
      <c r="D214" s="15">
        <v>8810000000</v>
      </c>
      <c r="E214" s="7"/>
      <c r="F214" s="37">
        <f>F215</f>
        <v>22</v>
      </c>
    </row>
    <row r="215" spans="2:6" ht="27.75" customHeight="1">
      <c r="B215" s="36"/>
      <c r="C215" s="3" t="s">
        <v>236</v>
      </c>
      <c r="D215" s="15">
        <v>8810010090</v>
      </c>
      <c r="E215" s="7"/>
      <c r="F215" s="37">
        <f>F216</f>
        <v>22</v>
      </c>
    </row>
    <row r="216" spans="2:6" ht="27.75" customHeight="1">
      <c r="B216" s="36"/>
      <c r="C216" s="3" t="s">
        <v>19</v>
      </c>
      <c r="D216" s="15">
        <v>8810010090</v>
      </c>
      <c r="E216" s="7" t="s">
        <v>13</v>
      </c>
      <c r="F216" s="37">
        <v>22</v>
      </c>
    </row>
    <row r="217" spans="2:6" ht="39.75" customHeight="1">
      <c r="B217" s="36"/>
      <c r="C217" s="3" t="s">
        <v>244</v>
      </c>
      <c r="D217" s="15">
        <v>8900000000</v>
      </c>
      <c r="E217" s="7"/>
      <c r="F217" s="37">
        <f>F218</f>
        <v>29</v>
      </c>
    </row>
    <row r="218" spans="2:6" ht="27.75" customHeight="1">
      <c r="B218" s="36"/>
      <c r="C218" s="3" t="s">
        <v>246</v>
      </c>
      <c r="D218" s="15">
        <v>8910000000</v>
      </c>
      <c r="E218" s="7"/>
      <c r="F218" s="37">
        <f>F219</f>
        <v>29</v>
      </c>
    </row>
    <row r="219" spans="2:6" ht="27.75" customHeight="1">
      <c r="B219" s="36"/>
      <c r="C219" s="3" t="s">
        <v>237</v>
      </c>
      <c r="D219" s="15">
        <v>8910010070</v>
      </c>
      <c r="E219" s="7"/>
      <c r="F219" s="37">
        <f>F220</f>
        <v>29</v>
      </c>
    </row>
    <row r="220" spans="2:6" ht="27.75" customHeight="1">
      <c r="B220" s="36"/>
      <c r="C220" s="3" t="s">
        <v>19</v>
      </c>
      <c r="D220" s="15">
        <v>8910010070</v>
      </c>
      <c r="E220" s="7" t="s">
        <v>13</v>
      </c>
      <c r="F220" s="37">
        <v>29</v>
      </c>
    </row>
    <row r="221" spans="2:6" ht="41.25" customHeight="1">
      <c r="B221" s="36"/>
      <c r="C221" s="3" t="s">
        <v>260</v>
      </c>
      <c r="D221" s="15">
        <v>9000000000</v>
      </c>
      <c r="E221" s="7"/>
      <c r="F221" s="37">
        <f>F222</f>
        <v>50</v>
      </c>
    </row>
    <row r="222" spans="2:6" ht="27" customHeight="1">
      <c r="B222" s="36"/>
      <c r="C222" s="54" t="s">
        <v>262</v>
      </c>
      <c r="D222" s="15">
        <v>9010000000</v>
      </c>
      <c r="E222" s="7"/>
      <c r="F222" s="37">
        <f>F223</f>
        <v>50</v>
      </c>
    </row>
    <row r="223" spans="2:6" ht="27.75" customHeight="1">
      <c r="B223" s="36"/>
      <c r="C223" s="3" t="s">
        <v>261</v>
      </c>
      <c r="D223" s="15">
        <v>9010010160</v>
      </c>
      <c r="E223" s="7"/>
      <c r="F223" s="37">
        <f>F224</f>
        <v>50</v>
      </c>
    </row>
    <row r="224" spans="2:6" ht="18.75" customHeight="1">
      <c r="B224" s="36"/>
      <c r="C224" s="54" t="s">
        <v>15</v>
      </c>
      <c r="D224" s="15">
        <v>9010010160</v>
      </c>
      <c r="E224" s="7" t="s">
        <v>14</v>
      </c>
      <c r="F224" s="37">
        <v>50</v>
      </c>
    </row>
    <row r="225" spans="2:6" ht="15.75">
      <c r="B225" s="34"/>
      <c r="C225" s="58"/>
      <c r="D225" s="58"/>
      <c r="E225" s="58"/>
      <c r="F225" s="58"/>
    </row>
    <row r="226" spans="2:6" ht="15.75" hidden="1">
      <c r="B226" s="34"/>
      <c r="C226" s="51" t="s">
        <v>238</v>
      </c>
      <c r="D226" s="51"/>
      <c r="E226" s="51"/>
      <c r="F226" s="51"/>
    </row>
    <row r="227" spans="2:6" ht="15.75" customHeight="1">
      <c r="B227" s="34"/>
      <c r="C227" s="58" t="s">
        <v>247</v>
      </c>
      <c r="D227" s="58"/>
      <c r="E227" s="58"/>
      <c r="F227" s="58"/>
    </row>
    <row r="228" spans="2:6" ht="15.75" customHeight="1">
      <c r="B228" s="34"/>
      <c r="C228" s="58" t="s">
        <v>248</v>
      </c>
      <c r="D228" s="58"/>
      <c r="E228" s="58"/>
      <c r="F228" s="58"/>
    </row>
    <row r="229" spans="2:6">
      <c r="C229" s="6"/>
      <c r="D229" s="7"/>
      <c r="E229" s="20"/>
      <c r="F229" s="45"/>
    </row>
    <row r="230" spans="2:6">
      <c r="C230" s="6"/>
      <c r="D230" s="7"/>
      <c r="E230" s="20"/>
      <c r="F230" s="45"/>
    </row>
    <row r="231" spans="2:6">
      <c r="C231" s="6"/>
      <c r="D231" s="7"/>
      <c r="E231" s="20"/>
      <c r="F231" s="45"/>
    </row>
    <row r="232" spans="2:6">
      <c r="C232" s="6"/>
      <c r="D232" s="7"/>
      <c r="E232" s="20"/>
      <c r="F232" s="45"/>
    </row>
    <row r="233" spans="2:6">
      <c r="C233" s="6"/>
      <c r="D233" s="7"/>
      <c r="E233" s="20"/>
      <c r="F233" s="45"/>
    </row>
    <row r="234" spans="2:6">
      <c r="C234" s="46"/>
      <c r="D234" s="47"/>
      <c r="E234" s="20"/>
      <c r="F234" s="45"/>
    </row>
    <row r="235" spans="2:6">
      <c r="C235" s="46"/>
      <c r="D235" s="47"/>
      <c r="E235" s="20"/>
      <c r="F235" s="45"/>
    </row>
    <row r="236" spans="2:6">
      <c r="D236" s="48"/>
      <c r="E236" s="20"/>
      <c r="F236" s="45"/>
    </row>
    <row r="237" spans="2:6">
      <c r="D237" s="48"/>
      <c r="E237" s="20"/>
      <c r="F237" s="45"/>
    </row>
  </sheetData>
  <mergeCells count="15">
    <mergeCell ref="C228:F228"/>
    <mergeCell ref="D4:F4"/>
    <mergeCell ref="D14:F14"/>
    <mergeCell ref="D2:F2"/>
    <mergeCell ref="C225:F225"/>
    <mergeCell ref="C227:F227"/>
    <mergeCell ref="B15:F15"/>
    <mergeCell ref="E16:F16"/>
    <mergeCell ref="D5:F5"/>
    <mergeCell ref="D7:F7"/>
    <mergeCell ref="D9:F9"/>
    <mergeCell ref="D10:F10"/>
    <mergeCell ref="D11:F11"/>
    <mergeCell ref="D12:F12"/>
    <mergeCell ref="D13:F13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Наташа</cp:lastModifiedBy>
  <cp:lastPrinted>2017-04-21T07:14:02Z</cp:lastPrinted>
  <dcterms:created xsi:type="dcterms:W3CDTF">1996-10-08T23:32:33Z</dcterms:created>
  <dcterms:modified xsi:type="dcterms:W3CDTF">2017-06-29T11:37:33Z</dcterms:modified>
</cp:coreProperties>
</file>