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480" windowHeight="9465" activeTab="1"/>
  </bookViews>
  <sheets>
    <sheet name="Диаграмма1" sheetId="2" r:id="rId1"/>
    <sheet name="1" sheetId="1" r:id="rId2"/>
  </sheets>
  <definedNames>
    <definedName name="_xlnm.Print_Area" localSheetId="1">'1'!$A$1:$F$55</definedName>
  </definedNames>
  <calcPr calcId="124519"/>
</workbook>
</file>

<file path=xl/calcChain.xml><?xml version="1.0" encoding="utf-8"?>
<calcChain xmlns="http://schemas.openxmlformats.org/spreadsheetml/2006/main">
  <c r="C42" i="1"/>
  <c r="D50"/>
  <c r="C26" l="1"/>
  <c r="E26" l="1"/>
  <c r="E15" l="1"/>
  <c r="E50" s="1"/>
  <c r="E32"/>
  <c r="E42"/>
  <c r="C15" l="1"/>
  <c r="C32" l="1"/>
  <c r="C50" s="1"/>
  <c r="B13" l="1"/>
  <c r="H26"/>
  <c r="B50" l="1"/>
  <c r="H42" l="1"/>
  <c r="B51"/>
  <c r="C13"/>
  <c r="C51" s="1"/>
  <c r="C59" s="1"/>
  <c r="E13"/>
  <c r="E51" s="1"/>
  <c r="E59" s="1"/>
  <c r="D13"/>
  <c r="D51" s="1"/>
  <c r="H32" l="1"/>
  <c r="E55" l="1"/>
  <c r="E58"/>
  <c r="C58"/>
</calcChain>
</file>

<file path=xl/sharedStrings.xml><?xml version="1.0" encoding="utf-8"?>
<sst xmlns="http://schemas.openxmlformats.org/spreadsheetml/2006/main" count="92" uniqueCount="88">
  <si>
    <t>Итого</t>
  </si>
  <si>
    <t>Всего по краевым и поселенческим программам</t>
  </si>
  <si>
    <t>Перечень программных мероприятий (что запланировано выполнить)</t>
  </si>
  <si>
    <t>Краевые целевые программы</t>
  </si>
  <si>
    <t>освоено за отчетный период</t>
  </si>
  <si>
    <t>Краевой бюджет</t>
  </si>
  <si>
    <t xml:space="preserve"> Местный бюджет/ софинансирование для КБ</t>
  </si>
  <si>
    <t xml:space="preserve">Наименование программ </t>
  </si>
  <si>
    <t>Финансирование (тыс. руб.)</t>
  </si>
  <si>
    <t>Ремонт уличного освещения в п.Приморский ул. 383 Стрелковая дивизия, пер. Лермонтова, п. Сенной  ул. Ленина, п. Соленый, ул. Центральная, ул. Набережная</t>
  </si>
  <si>
    <t>Выплаты инструктору по физической культуре и спорту</t>
  </si>
  <si>
    <t>Сенного сельского поселения Темрюкского района</t>
  </si>
  <si>
    <t>2. Долгосрочная КЦП "Развитие систем наружного освещения населенных пунктов Краснодарского края на 2012-2014 годы"                                                                                     Целевая программа «Развитие и реконструкция (ремонт) систем наружного освещения населенных пунктов Сенного сельского поселения Темрюкского района» на 2013 год</t>
  </si>
  <si>
    <t>капитальный ремонт ДК пос. Сенного</t>
  </si>
  <si>
    <t>Государственная программа Краснодарского края "Развитие культуры" подпрограмма "Поддержка клубных учреждений"                                                              Целевая программа «Капитальный ремонт Дома культуры пос. Сенной Сенного сельского поселения Темрюкского района (софинансирование) на 2014 год»</t>
  </si>
  <si>
    <t xml:space="preserve"> Ведомственная целевая программа «Содействие субъектам физической культуры и спорта и развитие массового спорта на Кубани» на 2012-2014 годы</t>
  </si>
  <si>
    <t>Субсидии из краевого бюджета на софинансирование расходных обязательств по обеспечению поэтапного повышения уровня средней заработной платы работников муниципальных учреждений отрасли культуры, искусства и кинематографии до средней заработной платы по Краснодарскому краю в рамках реализации государственной программы Краснодарского края «Развитие культуры» по подпрограмме «Кадровое обеспечение сферы культуры и искусства»</t>
  </si>
  <si>
    <t xml:space="preserve">Реализация мероприятий подпрограммы "Капитальный ремонт и ремонт автомобильных дорог местного значения Краснодарского края на 2014 - 2016 годы" </t>
  </si>
  <si>
    <t>ремонт: ул.Набережной от ПК 0+00 (ул.Ленина) до ПК 2+31 и от ПК 2+37 до 2+52 (дом № 7) в п. Приморском;                      пер.Парадного от ул.Ленина до ул.Кулакова в п.Сенном;               ул.Энтузиастов от ул.Набережной до ул.Гагарина в п.Приморском</t>
  </si>
  <si>
    <t>«Реализация муниципальных функций, связанных с муниципальным управлением»</t>
  </si>
  <si>
    <t>расходы на обеспечение деятельности администрации поселения</t>
  </si>
  <si>
    <t xml:space="preserve">«Управление муниципальным имуществом» </t>
  </si>
  <si>
    <t>Проведение технической инвентаризации объектов недвижимости, в т.ч. бесхозяйного имущества, изготовление технических и кадастровых паспортов и другие расходы по управлению муниципальной собственностью</t>
  </si>
  <si>
    <t xml:space="preserve">«Обеспечение ведения бухгалтерского учета» </t>
  </si>
  <si>
    <t>обеспечение деятельности МКУ "Сенная ЦБ"</t>
  </si>
  <si>
    <t xml:space="preserve">«Материально-техническое обеспечение администрации Сенного сельского поселения Темрюкского района» </t>
  </si>
  <si>
    <t>обеспечение деятельности МКУ "Маттехобеспечение Сенное"</t>
  </si>
  <si>
    <t xml:space="preserve">«Поддержка деятельности территориального общественного самоуправления на территории Сенного сельского поселения Темрюкского района» </t>
  </si>
  <si>
    <t>копменсационные выплаты членам ТОС</t>
  </si>
  <si>
    <t>повышение эффективности использования информационно-коммуникационных технологий (далее - ИКТ), эксплуатации и обслуживанию информационно-телекоммуникационной инфраструктуры</t>
  </si>
  <si>
    <t xml:space="preserve">организация и проведение праздничных мероприятий </t>
  </si>
  <si>
    <t>«Предупреждение и ликвидация чрезвычайных ситуаций, стихийных бедствий и их последствий, защита населения на территории Сенного сельского поселения Темрюкского района»</t>
  </si>
  <si>
    <t>«Обеспечение первичных мер пожарной безопасности на территории Сенного сельского поселения Темрюкского района»</t>
  </si>
  <si>
    <t>«Укрепление правопорядка, профилактика правонарушений и усиление борьбы с преступностью в Сенном сельском поселении Темрюкского района»</t>
  </si>
  <si>
    <t>«Комплексные меры противодействия незаконному потреблению и обороту наркотических средств в Сенном сельском поселении Темрюкского района»</t>
  </si>
  <si>
    <t>приобретение материальных запасов для добровольной народной дружины</t>
  </si>
  <si>
    <t xml:space="preserve">изготовление информационного материала,
приобретение и установка на пляжных территориях  щитов  по безопасности поведения на водных объектах, обучение (повышение квалификации по ГОиЧС)
</t>
  </si>
  <si>
    <t>изготовление и установка  баннеров</t>
  </si>
  <si>
    <t>муниципальная программа "Противодействие коррупции в Сенном  сельском поселении Темрюкского района</t>
  </si>
  <si>
    <t>«Повышение безопасности дорожного движения на территории Сенного сельского поселения Темрюкского района»</t>
  </si>
  <si>
    <t>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</t>
  </si>
  <si>
    <t>обеспечение безопасности дорожного движения (замена дорожных знаков)</t>
  </si>
  <si>
    <t xml:space="preserve">муниципальная программа «Благоустройство территории  Сенного сельского поселения Темрюкского района»
</t>
  </si>
  <si>
    <t>благоустройство поселения (уличное освещение, озеленение, содержание мест захоронения, прочее благоустройство)</t>
  </si>
  <si>
    <t xml:space="preserve">Муниципальная программа «Развитие культуры  Сенного сельского поселения Темрюкского района»                                                                  в том числе подпрограммы:
</t>
  </si>
  <si>
    <t>«Обеспечение деятельности муниципального бюджетного учреждения культуры по предоставлению муниципальных услуг»</t>
  </si>
  <si>
    <t>«Кадровое обеспечение сферы культуры и искусства»</t>
  </si>
  <si>
    <t>«Поддержка МБУК «Сенная ЦКС»</t>
  </si>
  <si>
    <t>обеспечение деятельности МБУК "Сенная ЦКС" в рамках выполнения муниципального задания</t>
  </si>
  <si>
    <t>организация и проведение спортивных мероприятий</t>
  </si>
  <si>
    <t>Муниципальные программы поселения</t>
  </si>
  <si>
    <t>Глава Сенного сельского поселения Темрюкского района</t>
  </si>
  <si>
    <t>С.И. Лулудов</t>
  </si>
  <si>
    <t>ремонт дорог, технадзор</t>
  </si>
  <si>
    <t xml:space="preserve">Муниципальная программа Сенного сельского поселения Темрюкского района «Эффективное муниципальное управление»                 в том числе подпрограммы:
</t>
  </si>
  <si>
    <t xml:space="preserve">Муниципальная программа «Обеспечение безопасности населения Сенного сельского поселения Темрюкского района»                                                           в том числе подпрограммы:
</t>
  </si>
  <si>
    <t xml:space="preserve">Муниципальная программа «Комплексное развитие Сенного сельского поселения Темрюкского района в сфере строительства, архитектуры и дорожного хозяйства»                                            в том числе подпрограммы:
</t>
  </si>
  <si>
    <t xml:space="preserve">Муниципальная программа «Молодежь Сенного сельского поселения Темрюкского района»  </t>
  </si>
  <si>
    <t xml:space="preserve">Муниципальная программа «Развитие жилищно-коммунального хозяйства»
</t>
  </si>
  <si>
    <t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</si>
  <si>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Муниципальная программа «Развитие физической культуры и массового спорта в Сенном сельском поселении Темрюкского района»
</t>
  </si>
  <si>
    <t>Муниципальная программа «Развитие земельных и имущественных отношений»</t>
  </si>
  <si>
    <t>проектная документация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</si>
  <si>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администрации в Сенном сельском поселении Темрюкского района»
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</si>
  <si>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</t>
  </si>
  <si>
    <t xml:space="preserve">Муниципальная программа «Развитие  архивного дела в Сенном сельском поселении Темрюкского района»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</si>
  <si>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</si>
  <si>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</si>
  <si>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Муниципальная программа «Мероприятия праздничных дней и памятных дат в Сенном сельском поселении Темрюкского района»</t>
  </si>
  <si>
    <t>Муниципальная программа «Формирование доступной среды в Сенном сельском поселении Темрюкского района на 2016 год»</t>
  </si>
  <si>
    <t>Установка кнопки вызова</t>
  </si>
  <si>
    <t>план на 2016 год</t>
  </si>
  <si>
    <t xml:space="preserve">Муниципальная программа «Строительство муниципального имущества с целью создания нежилого фонда Сенного сельского поселения Темрюкского района» </t>
  </si>
  <si>
    <t>выплаты стимулирующего характера работникам  муниципальных учреждений культуры</t>
  </si>
  <si>
    <t>передача полномочий по комплектованию книжных фондов,кап.ремонт зрительного зала</t>
  </si>
  <si>
    <t>Информация об исполнении муниципальных целевых программ на 01.01.2017 года</t>
  </si>
  <si>
    <t>Муниципальная программа "Комплексное развитие систем коммунальной инфраструктуры Сенного сельского поселения Темрюкского района 2016 год"</t>
  </si>
  <si>
    <t xml:space="preserve">обеспечение прав граждан в сфере информации, освещение деятельности администрации и Совета Сенного сельского поселения Темрюкского района </t>
  </si>
  <si>
    <t>приобретение информационных листовок, обучение</t>
  </si>
  <si>
    <t>ремонт водоснабжения; обслуживание объекта газопроводной сети</t>
  </si>
  <si>
    <t>уточнение данных похозяйственных книг, сшив документов</t>
  </si>
  <si>
    <t xml:space="preserve">приобретение пожарных щитов; обучение (повышение квалификации) по пожарной безопасности; приобретение агитационного материала, приобретение пожарных гидрантов
</t>
  </si>
  <si>
    <t>изготовление информационных материалов, 
создание информационных стендо, устройство торгового павильона рынка</t>
  </si>
  <si>
    <t xml:space="preserve">разработка программы комплексного развития систем коммунальной инфраструктуры </t>
  </si>
  <si>
    <t>работы по возведению капитального нежилого здания для хозяйственных нужд</t>
  </si>
  <si>
    <t>организация и проведение различных мероприятий с молодежью поселения,оздоровление детей</t>
  </si>
  <si>
    <t>ремонт памятников поселения</t>
  </si>
  <si>
    <t>выплата пенсионного обеспечения за выслугу лет</t>
  </si>
</sst>
</file>

<file path=xl/styles.xml><?xml version="1.0" encoding="utf-8"?>
<styleSheet xmlns="http://schemas.openxmlformats.org/spreadsheetml/2006/main">
  <numFmts count="1">
    <numFmt numFmtId="164" formatCode="#,##0.0"/>
  </numFmts>
  <fonts count="22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4" fontId="1" fillId="0" borderId="0" xfId="0" applyNumberFormat="1" applyFont="1" applyBorder="1" applyAlignment="1">
      <alignment vertical="top"/>
    </xf>
    <xf numFmtId="0" fontId="6" fillId="0" borderId="0" xfId="0" applyFont="1" applyAlignment="1">
      <alignment wrapText="1"/>
    </xf>
    <xf numFmtId="0" fontId="6" fillId="0" borderId="0" xfId="0" applyFont="1"/>
    <xf numFmtId="0" fontId="2" fillId="0" borderId="1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vertical="top" wrapText="1"/>
    </xf>
    <xf numFmtId="4" fontId="7" fillId="0" borderId="0" xfId="0" applyNumberFormat="1" applyFont="1"/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8" fillId="0" borderId="0" xfId="0" applyFont="1"/>
    <xf numFmtId="4" fontId="7" fillId="0" borderId="0" xfId="0" applyNumberFormat="1" applyFont="1" applyAlignment="1">
      <alignment vertical="top"/>
    </xf>
    <xf numFmtId="4" fontId="9" fillId="0" borderId="0" xfId="0" applyNumberFormat="1" applyFont="1" applyAlignment="1">
      <alignment vertical="top"/>
    </xf>
    <xf numFmtId="4" fontId="6" fillId="0" borderId="0" xfId="0" applyNumberFormat="1" applyFont="1" applyAlignment="1">
      <alignment vertical="top"/>
    </xf>
    <xf numFmtId="0" fontId="0" fillId="0" borderId="0" xfId="0" applyFont="1"/>
    <xf numFmtId="4" fontId="7" fillId="2" borderId="0" xfId="0" applyNumberFormat="1" applyFont="1" applyFill="1" applyAlignment="1">
      <alignment vertical="top"/>
    </xf>
    <xf numFmtId="0" fontId="0" fillId="2" borderId="0" xfId="0" applyFill="1"/>
    <xf numFmtId="0" fontId="6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4" fontId="0" fillId="0" borderId="0" xfId="0" applyNumberFormat="1" applyFont="1"/>
    <xf numFmtId="4" fontId="8" fillId="0" borderId="0" xfId="0" applyNumberFormat="1" applyFont="1"/>
    <xf numFmtId="164" fontId="6" fillId="0" borderId="1" xfId="0" applyNumberFormat="1" applyFont="1" applyBorder="1" applyAlignment="1">
      <alignment vertical="top"/>
    </xf>
    <xf numFmtId="164" fontId="6" fillId="2" borderId="1" xfId="0" applyNumberFormat="1" applyFont="1" applyFill="1" applyBorder="1" applyAlignment="1">
      <alignment vertical="top"/>
    </xf>
    <xf numFmtId="164" fontId="10" fillId="0" borderId="1" xfId="0" applyNumberFormat="1" applyFont="1" applyBorder="1" applyAlignment="1">
      <alignment vertical="top"/>
    </xf>
    <xf numFmtId="164" fontId="11" fillId="0" borderId="1" xfId="0" applyNumberFormat="1" applyFont="1" applyBorder="1" applyAlignment="1">
      <alignment vertical="top"/>
    </xf>
    <xf numFmtId="164" fontId="11" fillId="2" borderId="1" xfId="0" applyNumberFormat="1" applyFont="1" applyFill="1" applyBorder="1" applyAlignment="1">
      <alignment vertical="top"/>
    </xf>
    <xf numFmtId="164" fontId="13" fillId="0" borderId="1" xfId="0" applyNumberFormat="1" applyFont="1" applyBorder="1" applyAlignment="1">
      <alignment vertical="top"/>
    </xf>
    <xf numFmtId="4" fontId="14" fillId="0" borderId="0" xfId="0" applyNumberFormat="1" applyFont="1" applyAlignment="1">
      <alignment vertical="top"/>
    </xf>
    <xf numFmtId="0" fontId="12" fillId="0" borderId="0" xfId="0" applyFont="1"/>
    <xf numFmtId="164" fontId="15" fillId="0" borderId="1" xfId="0" applyNumberFormat="1" applyFont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164" fontId="10" fillId="2" borderId="1" xfId="0" applyNumberFormat="1" applyFont="1" applyFill="1" applyBorder="1" applyAlignment="1">
      <alignment vertical="top"/>
    </xf>
    <xf numFmtId="4" fontId="9" fillId="2" borderId="0" xfId="0" applyNumberFormat="1" applyFont="1" applyFill="1" applyAlignment="1">
      <alignment vertical="top"/>
    </xf>
    <xf numFmtId="0" fontId="8" fillId="2" borderId="0" xfId="0" applyFont="1" applyFill="1"/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164" fontId="6" fillId="0" borderId="0" xfId="0" applyNumberFormat="1" applyFont="1"/>
    <xf numFmtId="0" fontId="15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164" fontId="13" fillId="2" borderId="1" xfId="0" applyNumberFormat="1" applyFont="1" applyFill="1" applyBorder="1" applyAlignment="1">
      <alignment vertical="top"/>
    </xf>
    <xf numFmtId="164" fontId="15" fillId="2" borderId="1" xfId="0" applyNumberFormat="1" applyFont="1" applyFill="1" applyBorder="1" applyAlignment="1">
      <alignment vertical="top"/>
    </xf>
    <xf numFmtId="164" fontId="7" fillId="0" borderId="0" xfId="0" applyNumberFormat="1" applyFont="1"/>
    <xf numFmtId="164" fontId="18" fillId="0" borderId="1" xfId="0" applyNumberFormat="1" applyFont="1" applyBorder="1" applyAlignment="1">
      <alignment vertical="top"/>
    </xf>
    <xf numFmtId="0" fontId="15" fillId="2" borderId="1" xfId="0" applyFont="1" applyFill="1" applyBorder="1" applyAlignment="1">
      <alignment horizontal="left" vertical="top" wrapText="1"/>
    </xf>
    <xf numFmtId="0" fontId="19" fillId="0" borderId="0" xfId="0" applyFont="1" applyAlignment="1">
      <alignment vertical="top" wrapText="1"/>
    </xf>
    <xf numFmtId="4" fontId="16" fillId="0" borderId="1" xfId="0" applyNumberFormat="1" applyFont="1" applyBorder="1" applyAlignment="1">
      <alignment vertical="top"/>
    </xf>
    <xf numFmtId="0" fontId="16" fillId="0" borderId="1" xfId="0" applyFont="1" applyBorder="1" applyAlignment="1">
      <alignment horizontal="center" vertical="top" wrapText="1"/>
    </xf>
    <xf numFmtId="4" fontId="16" fillId="0" borderId="1" xfId="0" applyNumberFormat="1" applyFont="1" applyBorder="1" applyAlignment="1"/>
    <xf numFmtId="4" fontId="7" fillId="0" borderId="0" xfId="0" applyNumberFormat="1" applyFont="1" applyAlignment="1">
      <alignment vertical="top" wrapText="1"/>
    </xf>
    <xf numFmtId="0" fontId="18" fillId="0" borderId="1" xfId="0" applyFont="1" applyBorder="1" applyAlignment="1">
      <alignment horizontal="left" vertical="top" wrapText="1"/>
    </xf>
    <xf numFmtId="4" fontId="0" fillId="0" borderId="0" xfId="0" applyNumberFormat="1"/>
    <xf numFmtId="164" fontId="16" fillId="0" borderId="1" xfId="0" applyNumberFormat="1" applyFont="1" applyBorder="1" applyAlignment="1">
      <alignment vertical="top"/>
    </xf>
    <xf numFmtId="164" fontId="16" fillId="0" borderId="1" xfId="0" applyNumberFormat="1" applyFont="1" applyBorder="1" applyAlignment="1">
      <alignment horizontal="right"/>
    </xf>
    <xf numFmtId="0" fontId="17" fillId="0" borderId="0" xfId="0" applyFont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vertical="top" wrapText="1"/>
    </xf>
    <xf numFmtId="4" fontId="20" fillId="0" borderId="0" xfId="0" applyNumberFormat="1" applyFont="1" applyAlignment="1">
      <alignment vertical="top"/>
    </xf>
    <xf numFmtId="0" fontId="2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val>
            <c:numRef>
              <c:f>'1'!$C$15:$C$48</c:f>
              <c:numCache>
                <c:formatCode>#,##0.0</c:formatCode>
                <c:ptCount val="34"/>
                <c:pt idx="0">
                  <c:v>8614.6671099999985</c:v>
                </c:pt>
                <c:pt idx="1">
                  <c:v>4337.8995299999997</c:v>
                </c:pt>
                <c:pt idx="2">
                  <c:v>195</c:v>
                </c:pt>
                <c:pt idx="3">
                  <c:v>1656.1990699999999</c:v>
                </c:pt>
                <c:pt idx="4">
                  <c:v>2291.16851</c:v>
                </c:pt>
                <c:pt idx="5">
                  <c:v>134.4</c:v>
                </c:pt>
                <c:pt idx="6">
                  <c:v>103.62</c:v>
                </c:pt>
                <c:pt idx="7">
                  <c:v>286.49799999999999</c:v>
                </c:pt>
                <c:pt idx="8">
                  <c:v>613.38874999999996</c:v>
                </c:pt>
                <c:pt idx="9">
                  <c:v>120</c:v>
                </c:pt>
                <c:pt idx="10">
                  <c:v>2</c:v>
                </c:pt>
                <c:pt idx="11">
                  <c:v>78.640999999999991</c:v>
                </c:pt>
                <c:pt idx="12">
                  <c:v>10</c:v>
                </c:pt>
                <c:pt idx="13">
                  <c:v>45.640999999999998</c:v>
                </c:pt>
                <c:pt idx="14">
                  <c:v>8</c:v>
                </c:pt>
                <c:pt idx="15">
                  <c:v>10</c:v>
                </c:pt>
                <c:pt idx="16">
                  <c:v>5</c:v>
                </c:pt>
                <c:pt idx="17">
                  <c:v>5299.3366500000002</c:v>
                </c:pt>
                <c:pt idx="18">
                  <c:v>98.164000000000001</c:v>
                </c:pt>
                <c:pt idx="19">
                  <c:v>5201.1726500000004</c:v>
                </c:pt>
                <c:pt idx="20">
                  <c:v>102.46599999999999</c:v>
                </c:pt>
                <c:pt idx="21">
                  <c:v>743</c:v>
                </c:pt>
                <c:pt idx="22">
                  <c:v>442.34325999999999</c:v>
                </c:pt>
                <c:pt idx="23">
                  <c:v>79</c:v>
                </c:pt>
                <c:pt idx="24">
                  <c:v>149.553</c:v>
                </c:pt>
                <c:pt idx="25">
                  <c:v>6992.9130599999999</c:v>
                </c:pt>
                <c:pt idx="26">
                  <c:v>82.558999999999997</c:v>
                </c:pt>
                <c:pt idx="27">
                  <c:v>9212.4929999999986</c:v>
                </c:pt>
                <c:pt idx="28">
                  <c:v>4325.5</c:v>
                </c:pt>
                <c:pt idx="29">
                  <c:v>842.51599999999996</c:v>
                </c:pt>
                <c:pt idx="30">
                  <c:v>4044.4769999999999</c:v>
                </c:pt>
                <c:pt idx="31">
                  <c:v>99.698999999999998</c:v>
                </c:pt>
                <c:pt idx="32">
                  <c:v>108</c:v>
                </c:pt>
                <c:pt idx="33">
                  <c:v>250</c:v>
                </c:pt>
              </c:numCache>
            </c:numRef>
          </c:val>
        </c:ser>
        <c:axId val="87573632"/>
        <c:axId val="87575168"/>
      </c:barChart>
      <c:catAx>
        <c:axId val="87573632"/>
        <c:scaling>
          <c:orientation val="minMax"/>
        </c:scaling>
        <c:axPos val="b"/>
        <c:tickLblPos val="nextTo"/>
        <c:crossAx val="87575168"/>
        <c:crosses val="autoZero"/>
        <c:auto val="1"/>
        <c:lblAlgn val="ctr"/>
        <c:lblOffset val="100"/>
      </c:catAx>
      <c:valAx>
        <c:axId val="87575168"/>
        <c:scaling>
          <c:orientation val="minMax"/>
        </c:scaling>
        <c:axPos val="l"/>
        <c:majorGridlines/>
        <c:numFmt formatCode="#,##0.0" sourceLinked="1"/>
        <c:tickLblPos val="nextTo"/>
        <c:crossAx val="87573632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325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tabSelected="1" workbookViewId="0">
      <selection activeCell="G1" sqref="G1:G1048576"/>
    </sheetView>
  </sheetViews>
  <sheetFormatPr defaultRowHeight="15"/>
  <cols>
    <col min="1" max="1" width="44" style="13" customWidth="1"/>
    <col min="2" max="2" width="10.140625" style="14" customWidth="1"/>
    <col min="3" max="3" width="11.85546875" style="14" customWidth="1"/>
    <col min="4" max="4" width="10.85546875" style="14" customWidth="1"/>
    <col min="5" max="5" width="11.5703125" style="14" customWidth="1"/>
    <col min="6" max="6" width="43.42578125" style="15" customWidth="1"/>
    <col min="7" max="7" width="14.85546875" style="20" hidden="1" customWidth="1"/>
    <col min="8" max="8" width="9.140625" style="20"/>
    <col min="9" max="9" width="13.42578125" customWidth="1"/>
  </cols>
  <sheetData>
    <row r="1" spans="1:9" ht="18" customHeight="1">
      <c r="A1" s="66" t="s">
        <v>75</v>
      </c>
      <c r="B1" s="66"/>
      <c r="C1" s="66"/>
      <c r="D1" s="66"/>
      <c r="E1" s="66"/>
      <c r="F1" s="66"/>
    </row>
    <row r="2" spans="1:9" ht="34.5" customHeight="1">
      <c r="A2" s="67" t="s">
        <v>11</v>
      </c>
      <c r="B2" s="67"/>
      <c r="C2" s="67"/>
      <c r="D2" s="67"/>
      <c r="E2" s="67"/>
      <c r="F2" s="67"/>
    </row>
    <row r="3" spans="1:9" ht="15.75" customHeight="1">
      <c r="A3" s="69" t="s">
        <v>7</v>
      </c>
      <c r="B3" s="68" t="s">
        <v>8</v>
      </c>
      <c r="C3" s="68"/>
      <c r="D3" s="68"/>
      <c r="E3" s="68"/>
      <c r="F3" s="69" t="s">
        <v>2</v>
      </c>
    </row>
    <row r="4" spans="1:9" ht="40.5" customHeight="1">
      <c r="A4" s="69"/>
      <c r="B4" s="68" t="s">
        <v>71</v>
      </c>
      <c r="C4" s="68"/>
      <c r="D4" s="69" t="s">
        <v>4</v>
      </c>
      <c r="E4" s="69"/>
      <c r="F4" s="69"/>
    </row>
    <row r="5" spans="1:9" ht="78.75">
      <c r="A5" s="69"/>
      <c r="B5" s="44" t="s">
        <v>5</v>
      </c>
      <c r="C5" s="44" t="s">
        <v>6</v>
      </c>
      <c r="D5" s="44" t="s">
        <v>5</v>
      </c>
      <c r="E5" s="44" t="s">
        <v>6</v>
      </c>
      <c r="F5" s="69"/>
      <c r="I5" s="63"/>
    </row>
    <row r="6" spans="1:9" ht="18.75" customHeight="1">
      <c r="A6" s="2" t="s">
        <v>3</v>
      </c>
      <c r="B6" s="3"/>
      <c r="C6" s="4"/>
      <c r="D6" s="3"/>
      <c r="E6" s="4"/>
      <c r="F6" s="1"/>
    </row>
    <row r="7" spans="1:9" ht="64.5" hidden="1" customHeight="1">
      <c r="A7" s="2" t="s">
        <v>17</v>
      </c>
      <c r="B7" s="3"/>
      <c r="C7" s="4"/>
      <c r="D7" s="3"/>
      <c r="E7" s="4"/>
      <c r="F7" s="12" t="s">
        <v>18</v>
      </c>
    </row>
    <row r="8" spans="1:9" ht="141.75" hidden="1">
      <c r="A8" s="2" t="s">
        <v>12</v>
      </c>
      <c r="B8" s="5"/>
      <c r="C8" s="5"/>
      <c r="D8" s="5"/>
      <c r="E8" s="5"/>
      <c r="F8" s="10" t="s">
        <v>9</v>
      </c>
    </row>
    <row r="9" spans="1:9" ht="127.5" customHeight="1">
      <c r="A9" s="11" t="s">
        <v>16</v>
      </c>
      <c r="B9" s="31">
        <v>1626.3</v>
      </c>
      <c r="C9" s="31"/>
      <c r="D9" s="32">
        <v>1626.3</v>
      </c>
      <c r="E9" s="32"/>
      <c r="F9" s="18" t="s">
        <v>73</v>
      </c>
    </row>
    <row r="10" spans="1:9" ht="127.5" hidden="1" customHeight="1">
      <c r="A10" s="2" t="s">
        <v>14</v>
      </c>
      <c r="B10" s="31"/>
      <c r="C10" s="31"/>
      <c r="D10" s="32"/>
      <c r="E10" s="32"/>
      <c r="F10" s="2" t="s">
        <v>13</v>
      </c>
    </row>
    <row r="11" spans="1:9" ht="63" hidden="1">
      <c r="A11" s="2" t="s">
        <v>15</v>
      </c>
      <c r="B11" s="31"/>
      <c r="C11" s="31"/>
      <c r="D11" s="31"/>
      <c r="E11" s="31"/>
      <c r="F11" s="2" t="s">
        <v>10</v>
      </c>
    </row>
    <row r="12" spans="1:9" ht="15.75">
      <c r="A12" s="2"/>
      <c r="B12" s="31"/>
      <c r="C12" s="31"/>
      <c r="D12" s="31"/>
      <c r="E12" s="31"/>
      <c r="F12" s="2"/>
    </row>
    <row r="13" spans="1:9" s="23" customFormat="1" ht="15.75">
      <c r="A13" s="45" t="s">
        <v>0</v>
      </c>
      <c r="B13" s="36">
        <f>SUM(B7:B12)</f>
        <v>1626.3</v>
      </c>
      <c r="C13" s="36">
        <f>SUM(C7:C12)</f>
        <v>0</v>
      </c>
      <c r="D13" s="36">
        <f>SUM(D7:D12)</f>
        <v>1626.3</v>
      </c>
      <c r="E13" s="36">
        <f>SUM(E7:E12)</f>
        <v>0</v>
      </c>
      <c r="F13" s="26"/>
      <c r="G13" s="20"/>
      <c r="H13" s="20"/>
    </row>
    <row r="14" spans="1:9" s="23" customFormat="1" ht="20.45" customHeight="1">
      <c r="A14" s="28" t="s">
        <v>50</v>
      </c>
      <c r="B14" s="31"/>
      <c r="C14" s="31"/>
      <c r="D14" s="31"/>
      <c r="E14" s="31"/>
      <c r="F14" s="26"/>
      <c r="G14" s="20"/>
      <c r="H14" s="20"/>
    </row>
    <row r="15" spans="1:9" s="23" customFormat="1" ht="65.25" customHeight="1">
      <c r="A15" s="46" t="s">
        <v>54</v>
      </c>
      <c r="B15" s="31"/>
      <c r="C15" s="39">
        <f>C16+C17+C18+C19+C20</f>
        <v>8614.6671099999985</v>
      </c>
      <c r="D15" s="39"/>
      <c r="E15" s="39">
        <f t="shared" ref="E15" si="0">E16+E17+E18+E19+E20</f>
        <v>8614.6671099999985</v>
      </c>
      <c r="F15" s="26"/>
      <c r="G15" s="20"/>
      <c r="H15" s="20"/>
      <c r="I15" s="29"/>
    </row>
    <row r="16" spans="1:9" s="19" customFormat="1" ht="36.75" customHeight="1">
      <c r="A16" s="17" t="s">
        <v>19</v>
      </c>
      <c r="B16" s="33"/>
      <c r="C16" s="55">
        <v>4337.8995299999997</v>
      </c>
      <c r="D16" s="34"/>
      <c r="E16" s="34">
        <v>4337.8995299999997</v>
      </c>
      <c r="F16" s="18" t="s">
        <v>20</v>
      </c>
      <c r="G16" s="21">
        <v>0</v>
      </c>
      <c r="H16" s="21"/>
      <c r="I16" s="30"/>
    </row>
    <row r="17" spans="1:8" s="19" customFormat="1" ht="96.75" customHeight="1">
      <c r="A17" s="62" t="s">
        <v>21</v>
      </c>
      <c r="B17" s="55"/>
      <c r="C17" s="55">
        <v>195</v>
      </c>
      <c r="D17" s="34"/>
      <c r="E17" s="34">
        <v>195</v>
      </c>
      <c r="F17" s="18" t="s">
        <v>22</v>
      </c>
      <c r="G17" s="21">
        <v>0</v>
      </c>
      <c r="H17" s="21"/>
    </row>
    <row r="18" spans="1:8" s="19" customFormat="1" ht="31.5">
      <c r="A18" s="17" t="s">
        <v>23</v>
      </c>
      <c r="B18" s="33"/>
      <c r="C18" s="55">
        <v>1656.1990699999999</v>
      </c>
      <c r="D18" s="34"/>
      <c r="E18" s="34">
        <v>1656.1990699999999</v>
      </c>
      <c r="F18" s="18" t="s">
        <v>24</v>
      </c>
      <c r="G18" s="21">
        <v>0</v>
      </c>
      <c r="H18" s="21"/>
    </row>
    <row r="19" spans="1:8" s="19" customFormat="1" ht="50.25" customHeight="1">
      <c r="A19" s="17" t="s">
        <v>25</v>
      </c>
      <c r="B19" s="33"/>
      <c r="C19" s="55">
        <v>2291.16851</v>
      </c>
      <c r="D19" s="34"/>
      <c r="E19" s="34">
        <v>2291.16851</v>
      </c>
      <c r="F19" s="18" t="s">
        <v>26</v>
      </c>
      <c r="G19" s="21">
        <v>0</v>
      </c>
      <c r="H19" s="21"/>
    </row>
    <row r="20" spans="1:8" s="19" customFormat="1" ht="66.75" customHeight="1">
      <c r="A20" s="17" t="s">
        <v>27</v>
      </c>
      <c r="B20" s="33"/>
      <c r="C20" s="55">
        <v>134.4</v>
      </c>
      <c r="D20" s="34"/>
      <c r="E20" s="34">
        <v>134.4</v>
      </c>
      <c r="F20" s="18" t="s">
        <v>28</v>
      </c>
      <c r="G20" s="21">
        <v>0</v>
      </c>
      <c r="H20" s="21"/>
    </row>
    <row r="21" spans="1:8" ht="49.5" customHeight="1">
      <c r="A21" s="50" t="s">
        <v>65</v>
      </c>
      <c r="B21" s="36"/>
      <c r="C21" s="39">
        <v>103.62</v>
      </c>
      <c r="D21" s="34"/>
      <c r="E21" s="39">
        <v>103.62</v>
      </c>
      <c r="F21" s="18" t="s">
        <v>80</v>
      </c>
      <c r="G21" s="20">
        <v>0</v>
      </c>
    </row>
    <row r="22" spans="1:8" s="73" customFormat="1" ht="82.5" customHeight="1">
      <c r="A22" s="70" t="s">
        <v>66</v>
      </c>
      <c r="B22" s="39"/>
      <c r="C22" s="39">
        <v>286.49799999999999</v>
      </c>
      <c r="D22" s="34"/>
      <c r="E22" s="39">
        <v>286.49799999999999</v>
      </c>
      <c r="F22" s="71" t="s">
        <v>77</v>
      </c>
      <c r="G22" s="72">
        <v>0</v>
      </c>
      <c r="H22" s="72"/>
    </row>
    <row r="23" spans="1:8" ht="84.75" customHeight="1">
      <c r="A23" s="50" t="s">
        <v>67</v>
      </c>
      <c r="B23" s="36"/>
      <c r="C23" s="39">
        <v>613.38874999999996</v>
      </c>
      <c r="D23" s="34"/>
      <c r="E23" s="39">
        <v>613.37750000000005</v>
      </c>
      <c r="F23" s="18" t="s">
        <v>29</v>
      </c>
      <c r="G23" s="20">
        <v>0</v>
      </c>
    </row>
    <row r="24" spans="1:8" s="25" customFormat="1" ht="49.5" customHeight="1">
      <c r="A24" s="56" t="s">
        <v>68</v>
      </c>
      <c r="B24" s="53"/>
      <c r="C24" s="53">
        <v>120</v>
      </c>
      <c r="D24" s="35"/>
      <c r="E24" s="53">
        <v>120</v>
      </c>
      <c r="F24" s="18" t="s">
        <v>30</v>
      </c>
      <c r="G24" s="24">
        <v>0</v>
      </c>
      <c r="H24" s="24"/>
    </row>
    <row r="25" spans="1:8" s="25" customFormat="1" ht="49.5" customHeight="1">
      <c r="A25" s="51" t="s">
        <v>69</v>
      </c>
      <c r="B25" s="52"/>
      <c r="C25" s="53">
        <v>2</v>
      </c>
      <c r="D25" s="35"/>
      <c r="E25" s="53">
        <v>2</v>
      </c>
      <c r="F25" s="18" t="s">
        <v>70</v>
      </c>
      <c r="G25" s="24"/>
      <c r="H25" s="24"/>
    </row>
    <row r="26" spans="1:8" ht="65.25" customHeight="1">
      <c r="A26" s="47" t="s">
        <v>55</v>
      </c>
      <c r="B26" s="31"/>
      <c r="C26" s="39">
        <f>C27+C28+C29+C30+C31</f>
        <v>78.640999999999991</v>
      </c>
      <c r="D26" s="39"/>
      <c r="E26" s="39">
        <f t="shared" ref="E26" si="1">E27+E28+E29+E30+E31</f>
        <v>78.640999999999991</v>
      </c>
      <c r="F26" s="2"/>
      <c r="H26" s="20">
        <f>G26-D26</f>
        <v>0</v>
      </c>
    </row>
    <row r="27" spans="1:8" s="43" customFormat="1" ht="83.25" customHeight="1">
      <c r="A27" s="40" t="s">
        <v>31</v>
      </c>
      <c r="B27" s="41"/>
      <c r="C27" s="35">
        <v>10</v>
      </c>
      <c r="D27" s="35"/>
      <c r="E27" s="35">
        <v>10</v>
      </c>
      <c r="F27" s="40" t="s">
        <v>36</v>
      </c>
      <c r="G27" s="42">
        <v>0</v>
      </c>
      <c r="H27" s="42"/>
    </row>
    <row r="28" spans="1:8" s="19" customFormat="1" ht="81" customHeight="1">
      <c r="A28" s="18" t="s">
        <v>32</v>
      </c>
      <c r="B28" s="33"/>
      <c r="C28" s="34">
        <v>45.640999999999998</v>
      </c>
      <c r="D28" s="34"/>
      <c r="E28" s="34">
        <v>45.640999999999998</v>
      </c>
      <c r="F28" s="18" t="s">
        <v>81</v>
      </c>
      <c r="G28" s="21">
        <v>0</v>
      </c>
      <c r="H28" s="21"/>
    </row>
    <row r="29" spans="1:8" s="19" customFormat="1" ht="78.75">
      <c r="A29" s="18" t="s">
        <v>33</v>
      </c>
      <c r="B29" s="33"/>
      <c r="C29" s="34">
        <v>8</v>
      </c>
      <c r="D29" s="34"/>
      <c r="E29" s="34">
        <v>8</v>
      </c>
      <c r="F29" s="18" t="s">
        <v>35</v>
      </c>
      <c r="G29" s="21">
        <v>0</v>
      </c>
      <c r="H29" s="21"/>
    </row>
    <row r="30" spans="1:8" s="19" customFormat="1" ht="63">
      <c r="A30" s="18" t="s">
        <v>34</v>
      </c>
      <c r="B30" s="33"/>
      <c r="C30" s="34">
        <v>10</v>
      </c>
      <c r="D30" s="34"/>
      <c r="E30" s="34">
        <v>10</v>
      </c>
      <c r="F30" s="18" t="s">
        <v>37</v>
      </c>
      <c r="G30" s="21">
        <v>0</v>
      </c>
      <c r="H30" s="21"/>
    </row>
    <row r="31" spans="1:8" ht="47.25">
      <c r="A31" s="2" t="s">
        <v>38</v>
      </c>
      <c r="B31" s="31"/>
      <c r="C31" s="34">
        <v>5</v>
      </c>
      <c r="D31" s="34"/>
      <c r="E31" s="34">
        <v>5</v>
      </c>
      <c r="F31" s="18" t="s">
        <v>78</v>
      </c>
      <c r="G31" s="20">
        <v>0</v>
      </c>
    </row>
    <row r="32" spans="1:8" ht="81.75" customHeight="1">
      <c r="A32" s="47" t="s">
        <v>56</v>
      </c>
      <c r="B32" s="31"/>
      <c r="C32" s="39">
        <f>C33+C34</f>
        <v>5299.3366500000002</v>
      </c>
      <c r="D32" s="36"/>
      <c r="E32" s="36">
        <f t="shared" ref="E32" si="2">E33+E34</f>
        <v>5299.3366500000002</v>
      </c>
      <c r="F32" s="2"/>
      <c r="G32" s="20">
        <v>1987.7</v>
      </c>
      <c r="H32" s="20">
        <f>G32-D32</f>
        <v>1987.7</v>
      </c>
    </row>
    <row r="33" spans="1:8" s="19" customFormat="1" ht="47.25">
      <c r="A33" s="18" t="s">
        <v>39</v>
      </c>
      <c r="B33" s="31"/>
      <c r="C33" s="34">
        <v>98.164000000000001</v>
      </c>
      <c r="D33" s="31"/>
      <c r="E33" s="31">
        <v>98.164000000000001</v>
      </c>
      <c r="F33" s="18" t="s">
        <v>41</v>
      </c>
      <c r="G33" s="21">
        <v>0</v>
      </c>
      <c r="H33" s="21"/>
    </row>
    <row r="34" spans="1:8" s="19" customFormat="1" ht="78.75">
      <c r="A34" s="18" t="s">
        <v>40</v>
      </c>
      <c r="B34" s="31"/>
      <c r="C34" s="34">
        <v>5201.1726500000004</v>
      </c>
      <c r="D34" s="31"/>
      <c r="E34" s="31">
        <v>5201.1726500000004</v>
      </c>
      <c r="F34" s="18" t="s">
        <v>53</v>
      </c>
      <c r="G34" s="21">
        <v>0</v>
      </c>
      <c r="H34" s="21"/>
    </row>
    <row r="35" spans="1:8" ht="78.75">
      <c r="A35" s="47" t="s">
        <v>64</v>
      </c>
      <c r="B35" s="36"/>
      <c r="C35" s="39">
        <v>102.46599999999999</v>
      </c>
      <c r="D35" s="31"/>
      <c r="E35" s="31">
        <v>102.46599999999999</v>
      </c>
      <c r="F35" s="18" t="s">
        <v>82</v>
      </c>
      <c r="G35" s="20">
        <v>0</v>
      </c>
    </row>
    <row r="36" spans="1:8" s="38" customFormat="1" ht="47.25">
      <c r="A36" s="49" t="s">
        <v>61</v>
      </c>
      <c r="B36" s="39"/>
      <c r="C36" s="39">
        <v>743</v>
      </c>
      <c r="D36" s="34"/>
      <c r="E36" s="39">
        <v>743</v>
      </c>
      <c r="F36" s="18" t="s">
        <v>62</v>
      </c>
      <c r="G36" s="37">
        <v>0</v>
      </c>
      <c r="H36" s="37"/>
    </row>
    <row r="37" spans="1:8" ht="45.75" customHeight="1">
      <c r="A37" s="47" t="s">
        <v>58</v>
      </c>
      <c r="B37" s="36"/>
      <c r="C37" s="39">
        <v>442.34325999999999</v>
      </c>
      <c r="D37" s="31"/>
      <c r="E37" s="36">
        <v>442.34325999999999</v>
      </c>
      <c r="F37" s="18" t="s">
        <v>79</v>
      </c>
      <c r="G37" s="20">
        <v>0</v>
      </c>
    </row>
    <row r="38" spans="1:8" ht="78" customHeight="1">
      <c r="A38" s="47" t="s">
        <v>76</v>
      </c>
      <c r="B38" s="36"/>
      <c r="C38" s="39">
        <v>79</v>
      </c>
      <c r="D38" s="31"/>
      <c r="E38" s="36">
        <v>79</v>
      </c>
      <c r="F38" s="18" t="s">
        <v>83</v>
      </c>
    </row>
    <row r="39" spans="1:8" ht="78.75">
      <c r="A39" s="47" t="s">
        <v>72</v>
      </c>
      <c r="B39" s="36"/>
      <c r="C39" s="39">
        <v>149.553</v>
      </c>
      <c r="D39" s="31"/>
      <c r="E39" s="31">
        <v>149.553</v>
      </c>
      <c r="F39" s="18" t="s">
        <v>84</v>
      </c>
    </row>
    <row r="40" spans="1:8" ht="47.25" customHeight="1">
      <c r="A40" s="47" t="s">
        <v>42</v>
      </c>
      <c r="B40" s="36"/>
      <c r="C40" s="39">
        <v>6992.9130599999999</v>
      </c>
      <c r="D40" s="31"/>
      <c r="E40" s="36">
        <v>6992.9130599999999</v>
      </c>
      <c r="F40" s="18" t="s">
        <v>43</v>
      </c>
      <c r="G40" s="20">
        <v>0</v>
      </c>
    </row>
    <row r="41" spans="1:8" ht="47.25">
      <c r="A41" s="47" t="s">
        <v>57</v>
      </c>
      <c r="B41" s="36"/>
      <c r="C41" s="36">
        <v>82.558999999999997</v>
      </c>
      <c r="D41" s="31"/>
      <c r="E41" s="36">
        <v>82.558999999999997</v>
      </c>
      <c r="F41" s="18" t="s">
        <v>85</v>
      </c>
    </row>
    <row r="42" spans="1:8" ht="64.5" customHeight="1">
      <c r="A42" s="47" t="s">
        <v>44</v>
      </c>
      <c r="B42" s="39"/>
      <c r="C42" s="39">
        <f>C43+C44+C45</f>
        <v>9212.4929999999986</v>
      </c>
      <c r="D42" s="39"/>
      <c r="E42" s="39">
        <f>E43+E44+E45</f>
        <v>9212.4929999999986</v>
      </c>
      <c r="F42" s="2"/>
      <c r="G42" s="20">
        <v>8370.5</v>
      </c>
      <c r="H42" s="20">
        <f>G42-D42</f>
        <v>8370.5</v>
      </c>
    </row>
    <row r="43" spans="1:8" s="19" customFormat="1" ht="49.5" customHeight="1">
      <c r="A43" s="18" t="s">
        <v>45</v>
      </c>
      <c r="B43" s="31"/>
      <c r="C43" s="31">
        <v>4325.5</v>
      </c>
      <c r="D43" s="31"/>
      <c r="E43" s="31">
        <v>4325.5</v>
      </c>
      <c r="F43" s="18" t="s">
        <v>48</v>
      </c>
      <c r="G43" s="21">
        <v>0</v>
      </c>
      <c r="H43" s="21"/>
    </row>
    <row r="44" spans="1:8" s="19" customFormat="1" ht="32.25" customHeight="1">
      <c r="A44" s="18" t="s">
        <v>46</v>
      </c>
      <c r="B44" s="31"/>
      <c r="C44" s="31">
        <v>842.51599999999996</v>
      </c>
      <c r="D44" s="31"/>
      <c r="E44" s="31">
        <v>842.51599999999996</v>
      </c>
      <c r="F44" s="18" t="s">
        <v>73</v>
      </c>
      <c r="G44" s="21">
        <v>0</v>
      </c>
      <c r="H44" s="21"/>
    </row>
    <row r="45" spans="1:8" s="19" customFormat="1" ht="47.25">
      <c r="A45" s="18" t="s">
        <v>47</v>
      </c>
      <c r="B45" s="31"/>
      <c r="C45" s="31">
        <v>4044.4769999999999</v>
      </c>
      <c r="D45" s="31"/>
      <c r="E45" s="31">
        <v>4044.4769999999999</v>
      </c>
      <c r="F45" s="18" t="s">
        <v>74</v>
      </c>
      <c r="G45" s="21"/>
      <c r="H45" s="21"/>
    </row>
    <row r="46" spans="1:8" s="23" customFormat="1" ht="81.75" customHeight="1">
      <c r="A46" s="47" t="s">
        <v>59</v>
      </c>
      <c r="B46" s="36"/>
      <c r="C46" s="36">
        <v>99.698999999999998</v>
      </c>
      <c r="D46" s="31"/>
      <c r="E46" s="36">
        <v>99.698999999999998</v>
      </c>
      <c r="F46" s="18" t="s">
        <v>86</v>
      </c>
      <c r="G46" s="20"/>
      <c r="H46" s="20"/>
    </row>
    <row r="47" spans="1:8" s="23" customFormat="1" ht="81.75" customHeight="1">
      <c r="A47" s="47" t="s">
        <v>63</v>
      </c>
      <c r="B47" s="36"/>
      <c r="C47" s="36">
        <v>108</v>
      </c>
      <c r="D47" s="31"/>
      <c r="E47" s="36">
        <v>108</v>
      </c>
      <c r="F47" s="18" t="s">
        <v>87</v>
      </c>
      <c r="G47" s="20"/>
      <c r="H47" s="20"/>
    </row>
    <row r="48" spans="1:8" ht="71.25" customHeight="1">
      <c r="A48" s="47" t="s">
        <v>60</v>
      </c>
      <c r="B48" s="36"/>
      <c r="C48" s="36">
        <v>250</v>
      </c>
      <c r="D48" s="31"/>
      <c r="E48" s="36">
        <v>250</v>
      </c>
      <c r="F48" s="18" t="s">
        <v>49</v>
      </c>
    </row>
    <row r="49" spans="1:8" ht="15.75">
      <c r="A49" s="2"/>
      <c r="B49" s="27"/>
      <c r="C49" s="27"/>
      <c r="D49" s="27"/>
      <c r="E49" s="27"/>
      <c r="F49" s="2"/>
    </row>
    <row r="50" spans="1:8" ht="15.75">
      <c r="A50" s="47" t="s">
        <v>0</v>
      </c>
      <c r="B50" s="58">
        <f>B32+B42</f>
        <v>0</v>
      </c>
      <c r="C50" s="64">
        <f>C15+C21+C22+C23+C24+C25+C26+C32+C35+C36+C37+C39+C40+C41+C42+C46+C47+C48+C38</f>
        <v>33380.177830000001</v>
      </c>
      <c r="D50" s="64">
        <f t="shared" ref="D50" si="3">D15+D21+D22+D23+D24+D25+D26+D32+D35+D36+D37+D39+D40+D41+D42+D46+D47+D48</f>
        <v>0</v>
      </c>
      <c r="E50" s="64">
        <f>E15+E21+E22+E23+E24+E25+E26+E32+E35+E36+E37+E39+E40+E41+E42+E46+E47+E48+E38</f>
        <v>33380.166579999997</v>
      </c>
      <c r="F50" s="2"/>
    </row>
    <row r="51" spans="1:8" ht="31.5">
      <c r="A51" s="59" t="s">
        <v>1</v>
      </c>
      <c r="B51" s="60">
        <f>B13+B50</f>
        <v>1626.3</v>
      </c>
      <c r="C51" s="65">
        <f>C13+C50</f>
        <v>33380.177830000001</v>
      </c>
      <c r="D51" s="65">
        <f t="shared" ref="D51:E51" si="4">D13+D50</f>
        <v>1626.3</v>
      </c>
      <c r="E51" s="65">
        <f t="shared" si="4"/>
        <v>33380.166579999997</v>
      </c>
      <c r="F51" s="2"/>
    </row>
    <row r="52" spans="1:8" ht="15.75">
      <c r="A52" s="6"/>
      <c r="B52" s="7"/>
      <c r="C52" s="7"/>
      <c r="D52" s="7"/>
      <c r="E52" s="7"/>
      <c r="F52" s="6"/>
    </row>
    <row r="53" spans="1:8" ht="15.75" hidden="1">
      <c r="A53" s="6"/>
      <c r="B53" s="7">
        <v>3885.4</v>
      </c>
      <c r="C53" s="7">
        <v>33101.65868</v>
      </c>
      <c r="D53" s="7">
        <v>3536.4</v>
      </c>
      <c r="E53" s="7">
        <v>33092.033880000003</v>
      </c>
      <c r="F53" s="6"/>
    </row>
    <row r="54" spans="1:8" s="9" customFormat="1" ht="31.5">
      <c r="A54" s="8" t="s">
        <v>51</v>
      </c>
      <c r="C54" s="48"/>
      <c r="E54" s="9" t="s">
        <v>52</v>
      </c>
      <c r="F54" s="6"/>
      <c r="G54" s="22"/>
      <c r="H54" s="22"/>
    </row>
    <row r="55" spans="1:8" ht="15.75" hidden="1">
      <c r="A55" s="6"/>
      <c r="B55" s="7"/>
      <c r="C55" s="7"/>
      <c r="D55" s="7"/>
      <c r="E55" s="7">
        <f>E53-E51</f>
        <v>-288.13269999999466</v>
      </c>
      <c r="F55" s="6"/>
    </row>
    <row r="56" spans="1:8">
      <c r="C56" s="16"/>
      <c r="E56" s="16"/>
    </row>
    <row r="57" spans="1:8">
      <c r="C57" s="54"/>
      <c r="F57" s="61"/>
    </row>
    <row r="58" spans="1:8" hidden="1">
      <c r="B58" s="16"/>
      <c r="C58" s="16">
        <f>33101.65868-C51</f>
        <v>-278.51915000000008</v>
      </c>
      <c r="D58" s="16"/>
      <c r="E58" s="16">
        <f>33092.03388-E51</f>
        <v>-288.13269999999466</v>
      </c>
    </row>
    <row r="59" spans="1:8" hidden="1">
      <c r="C59" s="16">
        <f>33380.17783-C51</f>
        <v>0</v>
      </c>
      <c r="E59" s="16">
        <f>33380.17783-E51</f>
        <v>1.1250000003201421E-2</v>
      </c>
    </row>
    <row r="61" spans="1:8">
      <c r="C61" s="54"/>
      <c r="D61" s="16"/>
      <c r="F61" s="57"/>
    </row>
    <row r="62" spans="1:8">
      <c r="E62" s="16"/>
    </row>
    <row r="63" spans="1:8">
      <c r="C63" s="16"/>
    </row>
  </sheetData>
  <mergeCells count="7">
    <mergeCell ref="A1:F1"/>
    <mergeCell ref="A2:F2"/>
    <mergeCell ref="B3:E3"/>
    <mergeCell ref="F3:F5"/>
    <mergeCell ref="A3:A5"/>
    <mergeCell ref="B4:C4"/>
    <mergeCell ref="D4:E4"/>
  </mergeCells>
  <phoneticPr fontId="0" type="noConversion"/>
  <pageMargins left="0.11811023622047245" right="0.11811023622047245" top="0.74803149606299213" bottom="0.74803149606299213" header="0.31496062992125984" footer="0.31496062992125984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Диаграмма1</vt:lpstr>
      <vt:lpstr>'1'!Область_печати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Lubnina</dc:creator>
  <cp:lastModifiedBy>Fin</cp:lastModifiedBy>
  <cp:lastPrinted>2015-10-06T08:17:02Z</cp:lastPrinted>
  <dcterms:created xsi:type="dcterms:W3CDTF">2012-11-13T08:43:34Z</dcterms:created>
  <dcterms:modified xsi:type="dcterms:W3CDTF">2017-03-06T10:37:25Z</dcterms:modified>
</cp:coreProperties>
</file>