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Лист1!$A$1:$F$242</definedName>
  </definedNames>
  <calcPr calcId="124519"/>
</workbook>
</file>

<file path=xl/calcChain.xml><?xml version="1.0" encoding="utf-8"?>
<calcChain xmlns="http://schemas.openxmlformats.org/spreadsheetml/2006/main">
  <c r="F14" i="1"/>
  <c r="F235"/>
  <c r="F236"/>
  <c r="F237"/>
  <c r="F174"/>
  <c r="F167"/>
  <c r="F153"/>
  <c r="F148"/>
  <c r="F135"/>
  <c r="F138"/>
  <c r="F137" s="1"/>
  <c r="F136" s="1"/>
  <c r="F199"/>
  <c r="F96"/>
  <c r="F103"/>
  <c r="F51"/>
  <c r="F19"/>
  <c r="F125"/>
  <c r="F189"/>
  <c r="F74"/>
  <c r="F36"/>
  <c r="F35"/>
  <c r="F25"/>
  <c r="F230"/>
  <c r="F191"/>
  <c r="F196" l="1"/>
  <c r="F195" s="1"/>
  <c r="F194" s="1"/>
  <c r="F131"/>
  <c r="F78"/>
  <c r="F169"/>
  <c r="F168" s="1"/>
  <c r="F179"/>
  <c r="F197"/>
  <c r="F143"/>
  <c r="F98"/>
  <c r="F21"/>
  <c r="F18" s="1"/>
  <c r="F17" s="1"/>
  <c r="F16" s="1"/>
  <c r="F166"/>
  <c r="F188"/>
  <c r="F187" s="1"/>
  <c r="F97"/>
  <c r="F85"/>
  <c r="F84" s="1"/>
  <c r="F83" s="1"/>
  <c r="F202"/>
  <c r="F201" s="1"/>
  <c r="F193" l="1"/>
  <c r="F192" s="1"/>
  <c r="F165"/>
  <c r="F198"/>
  <c r="F94"/>
  <c r="F225"/>
  <c r="F224" s="1"/>
  <c r="F223" s="1"/>
  <c r="F134"/>
  <c r="F133" s="1"/>
  <c r="F132" s="1"/>
  <c r="F130"/>
  <c r="F129"/>
  <c r="F128"/>
  <c r="F233" l="1"/>
  <c r="F232" s="1"/>
  <c r="F231" s="1"/>
  <c r="F142"/>
  <c r="F141" s="1"/>
  <c r="F140" s="1"/>
  <c r="F139" s="1"/>
  <c r="F159"/>
  <c r="F158" s="1"/>
  <c r="F64"/>
  <c r="F63" s="1"/>
  <c r="F62" s="1"/>
  <c r="F61" s="1"/>
  <c r="F183" l="1"/>
  <c r="F178"/>
  <c r="F177" s="1"/>
  <c r="F176" s="1"/>
  <c r="F173"/>
  <c r="F147"/>
  <c r="F124"/>
  <c r="F123" s="1"/>
  <c r="F122" s="1"/>
  <c r="F116"/>
  <c r="F111"/>
  <c r="F102"/>
  <c r="F95"/>
  <c r="F90"/>
  <c r="F73"/>
  <c r="F69"/>
  <c r="F55"/>
  <c r="F50"/>
  <c r="F45"/>
  <c r="F229"/>
  <c r="F228" s="1"/>
  <c r="F227" s="1"/>
  <c r="F211"/>
  <c r="F206"/>
  <c r="F175" l="1"/>
  <c r="F106" l="1"/>
  <c r="F105" s="1"/>
  <c r="F59"/>
  <c r="F58" s="1"/>
  <c r="F200" l="1"/>
  <c r="F220"/>
  <c r="F219" s="1"/>
  <c r="F216"/>
  <c r="F210"/>
  <c r="F209" s="1"/>
  <c r="F205"/>
  <c r="F204" s="1"/>
  <c r="F186"/>
  <c r="F185" s="1"/>
  <c r="F182"/>
  <c r="F181" s="1"/>
  <c r="F180" s="1"/>
  <c r="F172"/>
  <c r="F171" s="1"/>
  <c r="F170" s="1"/>
  <c r="F163"/>
  <c r="F162" s="1"/>
  <c r="F161" s="1"/>
  <c r="F156"/>
  <c r="F155" s="1"/>
  <c r="F152"/>
  <c r="F151" s="1"/>
  <c r="F146"/>
  <c r="F145" s="1"/>
  <c r="F144" s="1"/>
  <c r="F119"/>
  <c r="F118" s="1"/>
  <c r="F115"/>
  <c r="F110"/>
  <c r="F109" s="1"/>
  <c r="F108" s="1"/>
  <c r="F104"/>
  <c r="F101"/>
  <c r="F100" s="1"/>
  <c r="F99" s="1"/>
  <c r="F93"/>
  <c r="F92" s="1"/>
  <c r="F89"/>
  <c r="F88" s="1"/>
  <c r="F87" s="1"/>
  <c r="F81"/>
  <c r="F80" s="1"/>
  <c r="F79" s="1"/>
  <c r="F77"/>
  <c r="F76" s="1"/>
  <c r="F75" s="1"/>
  <c r="F71"/>
  <c r="F72" s="1"/>
  <c r="F68"/>
  <c r="F67" s="1"/>
  <c r="F57"/>
  <c r="F54"/>
  <c r="F53" s="1"/>
  <c r="F52" s="1"/>
  <c r="F49"/>
  <c r="F48" s="1"/>
  <c r="F47" s="1"/>
  <c r="F44"/>
  <c r="F43" s="1"/>
  <c r="F42" s="1"/>
  <c r="F40"/>
  <c r="F39" s="1"/>
  <c r="F38" s="1"/>
  <c r="F34"/>
  <c r="F33" s="1"/>
  <c r="F32" s="1"/>
  <c r="F28"/>
  <c r="F27" s="1"/>
  <c r="F26" s="1"/>
  <c r="F24"/>
  <c r="F66" l="1"/>
  <c r="F214"/>
  <c r="F215"/>
  <c r="F23"/>
  <c r="F22" s="1"/>
  <c r="F15" s="1"/>
  <c r="F218"/>
  <c r="F114"/>
  <c r="F113"/>
  <c r="F150"/>
  <c r="F149" s="1"/>
  <c r="H14" l="1"/>
</calcChain>
</file>

<file path=xl/sharedStrings.xml><?xml version="1.0" encoding="utf-8"?>
<sst xmlns="http://schemas.openxmlformats.org/spreadsheetml/2006/main" count="421" uniqueCount="279">
  <si>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</si>
  <si>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</si>
  <si>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</si>
  <si>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</si>
  <si>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</si>
  <si>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</si>
  <si>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</si>
  <si>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</si>
  <si>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</si>
  <si>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</si>
  <si>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</si>
  <si>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</si>
  <si>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</si>
  <si>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</si>
  <si>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</si>
  <si>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</si>
  <si>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</si>
  <si>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</si>
  <si>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</si>
  <si>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</si>
  <si>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</si>
  <si>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</si>
  <si>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</si>
  <si>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</si>
  <si>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</si>
  <si>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</si>
  <si>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</si>
  <si>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</si>
  <si>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</si>
  <si>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</si>
  <si>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</si>
  <si>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</si>
  <si>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</si>
  <si>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</si>
  <si>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</si>
  <si>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</si>
  <si>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</si>
  <si>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</si>
  <si>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</si>
  <si>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</si>
  <si>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</si>
  <si>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</si>
  <si>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</si>
  <si>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</si>
  <si>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</si>
  <si>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</si>
  <si>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</si>
  <si>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</si>
  <si>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</si>
  <si>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</si>
  <si>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</si>
  <si>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</si>
  <si>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</si>
  <si>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</si>
  <si>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</si>
  <si>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</si>
  <si>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</si>
  <si>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</si>
  <si>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</si>
  <si>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</si>
  <si>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</si>
  <si>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</si>
  <si>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</si>
  <si>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</si>
  <si>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</si>
  <si>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</si>
  <si>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</si>
  <si>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</si>
  <si>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</si>
  <si>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</si>
  <si>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</si>
  <si>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</si>
  <si>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</si>
  <si>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</si>
  <si>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</si>
  <si>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</si>
  <si>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</si>
  <si>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</si>
  <si>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</si>
  <si>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</si>
  <si>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</si>
  <si>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</si>
  <si>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</si>
  <si>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</si>
  <si>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</si>
  <si>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</si>
  <si>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</si>
  <si>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</si>
  <si>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</si>
  <si>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</si>
  <si>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</si>
  <si>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</si>
  <si>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</si>
  <si>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</si>
  <si>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</si>
  <si>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</si>
  <si>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</si>
  <si>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</si>
  <si>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</si>
  <si>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</si>
  <si>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</si>
  <si>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</si>
  <si>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</si>
  <si>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</si>
  <si>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</si>
  <si>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</si>
  <si>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</si>
  <si>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</si>
  <si>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</si>
  <si>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</si>
  <si>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</si>
  <si>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</si>
  <si>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</si>
  <si>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</si>
  <si>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</si>
  <si>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</si>
  <si>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</si>
  <si>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</si>
  <si>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</si>
  <si>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</si>
  <si>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</si>
  <si>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</si>
  <si>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</si>
  <si>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</si>
  <si>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</si>
  <si>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</si>
  <si>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</si>
  <si>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</si>
  <si>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</si>
  <si>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</si>
  <si>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</si>
  <si>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</si>
  <si>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</si>
  <si>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</si>
  <si>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</si>
  <si>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</si>
  <si>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</si>
  <si>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</si>
  <si>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</si>
  <si>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</si>
  <si>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</si>
  <si>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</si>
  <si>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</si>
  <si>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</si>
  <si>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</si>
  <si>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</si>
  <si>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</si>
  <si>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</si>
  <si>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</si>
  <si>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</si>
  <si>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</si>
  <si>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</si>
  <si>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</si>
  <si>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</si>
  <si>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</si>
  <si>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</si>
  <si>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</si>
  <si>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</si>
  <si>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</si>
  <si>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</si>
  <si>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</si>
  <si>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</si>
  <si>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</si>
  <si>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</si>
  <si>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</si>
  <si>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</si>
  <si>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</si>
  <si>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</si>
  <si>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</si>
  <si>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</si>
  <si>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</si>
  <si>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</si>
  <si>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</si>
  <si>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</si>
  <si>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</si>
  <si>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</si>
  <si>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</si>
  <si>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</si>
  <si>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</si>
  <si>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</si>
  <si>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</si>
  <si>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</si>
  <si>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</si>
  <si>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</si>
  <si>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</si>
  <si>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</si>
  <si>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</si>
  <si>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</si>
  <si>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</si>
  <si>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</si>
  <si>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</si>
  <si>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</si>
  <si>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</si>
  <si>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</si>
  <si>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</si>
  <si>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</si>
  <si>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</si>
  <si>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</si>
  <si>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</si>
  <si>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</si>
  <si>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</si>
  <si>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</si>
  <si>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</si>
  <si>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</si>
  <si>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</si>
  <si>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</si>
  <si>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</si>
  <si>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</si>
  <si>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</si>
  <si>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</si>
  <si>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</si>
  <si>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</si>
  <si>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</si>
  <si>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</si>
  <si>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</si>
  <si>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</si>
  <si>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</si>
  <si>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</si>
  <si>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</si>
  <si>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</si>
  <si>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2020 год</t>
  </si>
  <si>
    <t>Реализация прочих мероприятий по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</si>
  <si>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</si>
  <si>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</si>
  <si>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</si>
  <si>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</si>
  <si>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</si>
  <si>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</si>
  <si>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</si>
  <si>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</si>
  <si>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</si>
  <si>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</si>
  <si>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</si>
  <si>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</si>
  <si>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</si>
  <si>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</si>
  <si>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</si>
  <si>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</si>
  <si>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</si>
  <si>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</si>
  <si>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</si>
  <si>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</si>
  <si>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</si>
  <si>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</si>
  <si>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</si>
  <si>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</si>
  <si>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</si>
  <si>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от 3 декабря  2019 года</t>
  </si>
  <si>
    <t>к решению VI сессии Совета</t>
  </si>
  <si>
    <t>Темрюкского района IV созыва № 28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</si>
  <si>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</si>
  <si>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</si>
  <si>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</si>
  <si>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</si>
  <si>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</si>
  <si>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</si>
  <si>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</si>
  <si>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</si>
  <si>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</si>
  <si>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</si>
  <si>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</si>
  <si>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</si>
  <si>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</si>
  <si>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</si>
  <si>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</si>
  <si>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</si>
  <si>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</si>
  <si>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</si>
  <si>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</si>
  <si>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</si>
  <si>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</si>
  <si>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</si>
  <si>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 xml:space="preserve"> Приложение № 3</t>
  </si>
  <si>
    <t>к решению XVI сессии Совета</t>
  </si>
  <si>
    <t>Темрюкского района IV созыва № 75</t>
  </si>
  <si>
    <t>от 25 сентября 2020 года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</si>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</sst>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51"/>
  <sheetViews>
    <sheetView tabSelected="1" workbookViewId="0">
      <selection activeCell="F15" sqref="F15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2.8554687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1.25" customHeight="1">
      <c r="B1" s="14"/>
      <c r="C1" s="1"/>
      <c r="D1" s="44" t="s">
        <v>272</v>
      </c>
      <c r="E1" s="42"/>
      <c r="F1" s="43"/>
    </row>
    <row r="2" spans="2:9" s="15" customFormat="1" ht="11.25" customHeight="1">
      <c r="B2" s="14"/>
      <c r="C2" s="7"/>
      <c r="D2" s="44" t="s">
        <v>273</v>
      </c>
      <c r="E2" s="42"/>
      <c r="F2" s="43"/>
    </row>
    <row r="3" spans="2:9" s="15" customFormat="1" ht="11.25" customHeight="1">
      <c r="B3" s="14"/>
      <c r="C3" s="1"/>
      <c r="D3" s="44" t="s">
        <v>246</v>
      </c>
      <c r="E3" s="42"/>
      <c r="F3" s="43"/>
    </row>
    <row r="4" spans="2:9" s="15" customFormat="1" ht="11.25" customHeight="1">
      <c r="B4" s="14"/>
      <c r="C4" s="1"/>
      <c r="D4" s="44" t="s">
        <v>274</v>
      </c>
      <c r="E4" s="42"/>
      <c r="F4" s="43"/>
    </row>
    <row r="5" spans="2:9" s="15" customFormat="1" ht="12.75" customHeight="1">
      <c r="B5" s="14"/>
      <c r="C5" s="1"/>
      <c r="D5" s="44" t="s">
        <v>275</v>
      </c>
      <c r="E5" s="42"/>
      <c r="F5" s="43"/>
    </row>
    <row r="6" spans="2:9" s="15" customFormat="1" ht="11.25" customHeight="1">
      <c r="B6" s="14"/>
      <c r="C6" s="1"/>
      <c r="D6" s="44" t="s">
        <v>172</v>
      </c>
      <c r="E6" s="42"/>
      <c r="F6" s="43"/>
    </row>
    <row r="7" spans="2:9" s="15" customFormat="1" ht="11.25" customHeight="1">
      <c r="B7" s="14"/>
      <c r="C7" s="7"/>
      <c r="D7" s="44" t="s">
        <v>248</v>
      </c>
      <c r="E7" s="42"/>
      <c r="F7" s="43"/>
    </row>
    <row r="8" spans="2:9" s="15" customFormat="1" ht="11.25" customHeight="1">
      <c r="B8" s="14"/>
      <c r="C8" s="1"/>
      <c r="D8" s="44" t="s">
        <v>246</v>
      </c>
      <c r="E8" s="42"/>
      <c r="F8" s="43"/>
    </row>
    <row r="9" spans="2:9" s="15" customFormat="1" ht="11.25" customHeight="1">
      <c r="B9" s="14"/>
      <c r="C9" s="1"/>
      <c r="D9" s="44" t="s">
        <v>249</v>
      </c>
      <c r="E9" s="42"/>
      <c r="F9" s="43"/>
    </row>
    <row r="10" spans="2:9" s="15" customFormat="1" ht="12.75" customHeight="1">
      <c r="B10" s="14"/>
      <c r="C10" s="1"/>
      <c r="D10" s="44" t="s">
        <v>247</v>
      </c>
      <c r="E10" s="42"/>
      <c r="F10" s="43"/>
    </row>
    <row r="11" spans="2:9" s="16" customFormat="1" ht="41.25" customHeight="1">
      <c r="B11" s="69" t="s">
        <v>220</v>
      </c>
      <c r="C11" s="70"/>
      <c r="D11" s="70"/>
      <c r="E11" s="70"/>
      <c r="F11" s="70"/>
    </row>
    <row r="12" spans="2:9" s="16" customFormat="1" ht="18" customHeight="1">
      <c r="B12" s="17"/>
      <c r="C12" s="18"/>
      <c r="D12" s="36"/>
      <c r="E12" s="71" t="s">
        <v>5</v>
      </c>
      <c r="F12" s="72"/>
    </row>
    <row r="13" spans="2:9" s="16" customFormat="1" ht="25.5" customHeight="1">
      <c r="B13" s="19" t="s">
        <v>4</v>
      </c>
      <c r="C13" s="20" t="s">
        <v>3</v>
      </c>
      <c r="D13" s="21" t="s">
        <v>0</v>
      </c>
      <c r="E13" s="21" t="s">
        <v>1</v>
      </c>
      <c r="F13" s="45" t="s">
        <v>2</v>
      </c>
    </row>
    <row r="14" spans="2:9">
      <c r="B14" s="22"/>
      <c r="C14" s="23" t="s">
        <v>230</v>
      </c>
      <c r="D14" s="54"/>
      <c r="E14" s="24"/>
      <c r="F14" s="46">
        <f>F42+F47+F52+F61+F66+F87+F92+F99+F108+F122+G139+F139+F144+F149+F170+F175+F180+F200+F185+F204+F209+F214+F223+F227+F15+F231+F192+F235</f>
        <v>59108.045760000001</v>
      </c>
      <c r="H14" s="26">
        <f>59108.04576-F14</f>
        <v>0</v>
      </c>
      <c r="I14" s="26"/>
    </row>
    <row r="15" spans="2:9" ht="25.5">
      <c r="B15" s="27"/>
      <c r="C15" s="2" t="s">
        <v>24</v>
      </c>
      <c r="D15" s="55" t="s">
        <v>64</v>
      </c>
      <c r="E15" s="6"/>
      <c r="F15" s="47">
        <f>F16+F22+F26+F32+F38</f>
        <v>13805.812</v>
      </c>
    </row>
    <row r="16" spans="2:9" ht="25.5">
      <c r="B16" s="27"/>
      <c r="C16" s="2" t="s">
        <v>25</v>
      </c>
      <c r="D16" s="56" t="s">
        <v>65</v>
      </c>
      <c r="E16" s="9"/>
      <c r="F16" s="47">
        <f>F17</f>
        <v>4252.3760000000002</v>
      </c>
    </row>
    <row r="17" spans="2:8" ht="38.25">
      <c r="B17" s="27"/>
      <c r="C17" s="2" t="s">
        <v>79</v>
      </c>
      <c r="D17" s="56" t="s">
        <v>80</v>
      </c>
      <c r="E17" s="9"/>
      <c r="F17" s="47">
        <f>F18</f>
        <v>4252.3760000000002</v>
      </c>
      <c r="H17" s="25" t="s">
        <v>225</v>
      </c>
    </row>
    <row r="18" spans="2:8" ht="13.5" customHeight="1">
      <c r="B18" s="27"/>
      <c r="C18" s="4" t="s">
        <v>18</v>
      </c>
      <c r="D18" s="56" t="s">
        <v>85</v>
      </c>
      <c r="E18" s="9"/>
      <c r="F18" s="47">
        <f>F19+F20+F21</f>
        <v>4252.3760000000002</v>
      </c>
    </row>
    <row r="19" spans="2:8" ht="25.5">
      <c r="B19" s="27"/>
      <c r="C19" s="2" t="s">
        <v>120</v>
      </c>
      <c r="D19" s="56" t="s">
        <v>85</v>
      </c>
      <c r="E19" s="6" t="s">
        <v>10</v>
      </c>
      <c r="F19" s="47">
        <f>3950.401+185.975</f>
        <v>4136.3760000000002</v>
      </c>
    </row>
    <row r="20" spans="2:8" ht="25.5">
      <c r="B20" s="27"/>
      <c r="C20" s="2" t="s">
        <v>17</v>
      </c>
      <c r="D20" s="56" t="s">
        <v>85</v>
      </c>
      <c r="E20" s="6" t="s">
        <v>11</v>
      </c>
      <c r="F20" s="47">
        <v>96</v>
      </c>
    </row>
    <row r="21" spans="2:8">
      <c r="B21" s="27"/>
      <c r="C21" s="2" t="s">
        <v>13</v>
      </c>
      <c r="D21" s="56" t="s">
        <v>85</v>
      </c>
      <c r="E21" s="9" t="s">
        <v>12</v>
      </c>
      <c r="F21" s="47">
        <f>13+7</f>
        <v>20</v>
      </c>
    </row>
    <row r="22" spans="2:8">
      <c r="B22" s="27"/>
      <c r="C22" s="4" t="s">
        <v>26</v>
      </c>
      <c r="D22" s="57" t="s">
        <v>69</v>
      </c>
      <c r="E22" s="9"/>
      <c r="F22" s="47">
        <f>F23</f>
        <v>1200</v>
      </c>
      <c r="G22" s="28"/>
      <c r="H22" s="29"/>
    </row>
    <row r="23" spans="2:8">
      <c r="B23" s="27"/>
      <c r="C23" s="4" t="s">
        <v>81</v>
      </c>
      <c r="D23" s="57" t="s">
        <v>82</v>
      </c>
      <c r="E23" s="9"/>
      <c r="F23" s="47">
        <f>F24</f>
        <v>1200</v>
      </c>
      <c r="G23" s="28"/>
      <c r="H23" s="29"/>
    </row>
    <row r="24" spans="2:8" ht="51">
      <c r="B24" s="27"/>
      <c r="C24" s="11" t="s">
        <v>23</v>
      </c>
      <c r="D24" s="58">
        <v>5020110020</v>
      </c>
      <c r="E24" s="9"/>
      <c r="F24" s="47">
        <f>F25</f>
        <v>1200</v>
      </c>
      <c r="G24" s="28"/>
      <c r="H24" s="30"/>
    </row>
    <row r="25" spans="2:8" ht="25.5">
      <c r="B25" s="27"/>
      <c r="C25" s="2" t="s">
        <v>17</v>
      </c>
      <c r="D25" s="58">
        <v>5020110020</v>
      </c>
      <c r="E25" s="9" t="s">
        <v>11</v>
      </c>
      <c r="F25" s="47">
        <f>200+200+300+500</f>
        <v>1200</v>
      </c>
      <c r="G25" s="28"/>
      <c r="H25" s="30"/>
    </row>
    <row r="26" spans="2:8">
      <c r="B26" s="27"/>
      <c r="C26" s="2" t="s">
        <v>27</v>
      </c>
      <c r="D26" s="57" t="s">
        <v>70</v>
      </c>
      <c r="E26" s="9"/>
      <c r="F26" s="47">
        <f>F27</f>
        <v>2463.1320000000001</v>
      </c>
      <c r="G26" s="28"/>
      <c r="H26" s="30"/>
    </row>
    <row r="27" spans="2:8" ht="40.5" customHeight="1">
      <c r="B27" s="27"/>
      <c r="C27" s="2" t="s">
        <v>83</v>
      </c>
      <c r="D27" s="57" t="s">
        <v>84</v>
      </c>
      <c r="E27" s="9"/>
      <c r="F27" s="47">
        <f>F28</f>
        <v>2463.1320000000001</v>
      </c>
      <c r="G27" s="28"/>
      <c r="H27" s="30"/>
    </row>
    <row r="28" spans="2:8" ht="25.5">
      <c r="B28" s="27"/>
      <c r="C28" s="4" t="s">
        <v>22</v>
      </c>
      <c r="D28" s="57" t="s">
        <v>86</v>
      </c>
      <c r="E28" s="9"/>
      <c r="F28" s="47">
        <f>F29+F30+F31</f>
        <v>2463.1320000000001</v>
      </c>
      <c r="G28" s="28"/>
      <c r="H28" s="30"/>
    </row>
    <row r="29" spans="2:8">
      <c r="B29" s="27"/>
      <c r="C29" s="2" t="s">
        <v>52</v>
      </c>
      <c r="D29" s="57" t="s">
        <v>86</v>
      </c>
      <c r="E29" s="9" t="s">
        <v>16</v>
      </c>
      <c r="F29" s="47">
        <v>2244.6320000000001</v>
      </c>
      <c r="G29" s="28"/>
      <c r="H29" s="30"/>
    </row>
    <row r="30" spans="2:8" ht="25.5">
      <c r="B30" s="27"/>
      <c r="C30" s="2" t="s">
        <v>17</v>
      </c>
      <c r="D30" s="57" t="s">
        <v>86</v>
      </c>
      <c r="E30" s="9" t="s">
        <v>11</v>
      </c>
      <c r="F30" s="47">
        <v>218.5</v>
      </c>
      <c r="G30" s="28"/>
      <c r="H30" s="31"/>
    </row>
    <row r="31" spans="2:8" hidden="1">
      <c r="B31" s="27"/>
      <c r="C31" s="2" t="s">
        <v>13</v>
      </c>
      <c r="D31" s="57" t="s">
        <v>86</v>
      </c>
      <c r="E31" s="9" t="s">
        <v>12</v>
      </c>
      <c r="F31" s="47"/>
      <c r="G31" s="28"/>
      <c r="H31" s="30"/>
    </row>
    <row r="32" spans="2:8" ht="25.5">
      <c r="B32" s="27"/>
      <c r="C32" s="2" t="s">
        <v>173</v>
      </c>
      <c r="D32" s="57" t="s">
        <v>87</v>
      </c>
      <c r="E32" s="9"/>
      <c r="F32" s="47">
        <f>F33</f>
        <v>5755.9040000000005</v>
      </c>
      <c r="G32" s="28"/>
      <c r="H32" s="30"/>
    </row>
    <row r="33" spans="2:8" ht="38.25">
      <c r="B33" s="27"/>
      <c r="C33" s="2" t="s">
        <v>88</v>
      </c>
      <c r="D33" s="57" t="s">
        <v>89</v>
      </c>
      <c r="E33" s="9"/>
      <c r="F33" s="47">
        <f>F34</f>
        <v>5755.9040000000005</v>
      </c>
      <c r="G33" s="28"/>
      <c r="H33" s="30"/>
    </row>
    <row r="34" spans="2:8" ht="25.5">
      <c r="B34" s="27"/>
      <c r="C34" s="4" t="s">
        <v>22</v>
      </c>
      <c r="D34" s="57" t="s">
        <v>90</v>
      </c>
      <c r="E34" s="9"/>
      <c r="F34" s="47">
        <f>F35+F36+F37</f>
        <v>5755.9040000000005</v>
      </c>
      <c r="G34" s="28"/>
      <c r="H34" s="30"/>
    </row>
    <row r="35" spans="2:8">
      <c r="B35" s="27"/>
      <c r="C35" s="2" t="s">
        <v>52</v>
      </c>
      <c r="D35" s="57" t="s">
        <v>90</v>
      </c>
      <c r="E35" s="9" t="s">
        <v>16</v>
      </c>
      <c r="F35" s="47">
        <f>4651.604+50+63.6</f>
        <v>4765.2040000000006</v>
      </c>
      <c r="G35" s="28"/>
      <c r="H35" s="30"/>
    </row>
    <row r="36" spans="2:8" ht="25.5">
      <c r="B36" s="27"/>
      <c r="C36" s="2" t="s">
        <v>17</v>
      </c>
      <c r="D36" s="57" t="s">
        <v>90</v>
      </c>
      <c r="E36" s="9" t="s">
        <v>11</v>
      </c>
      <c r="F36" s="47">
        <f>941.1+30.1</f>
        <v>971.2</v>
      </c>
    </row>
    <row r="37" spans="2:8">
      <c r="B37" s="27"/>
      <c r="C37" s="2" t="s">
        <v>13</v>
      </c>
      <c r="D37" s="57" t="s">
        <v>90</v>
      </c>
      <c r="E37" s="9" t="s">
        <v>12</v>
      </c>
      <c r="F37" s="47">
        <v>19.5</v>
      </c>
    </row>
    <row r="38" spans="2:8" ht="38.25">
      <c r="B38" s="27"/>
      <c r="C38" s="2" t="s">
        <v>174</v>
      </c>
      <c r="D38" s="57" t="s">
        <v>71</v>
      </c>
      <c r="E38" s="9"/>
      <c r="F38" s="47">
        <f>F39</f>
        <v>134.4</v>
      </c>
    </row>
    <row r="39" spans="2:8" ht="42" customHeight="1">
      <c r="B39" s="27"/>
      <c r="C39" s="2" t="s">
        <v>91</v>
      </c>
      <c r="D39" s="57" t="s">
        <v>93</v>
      </c>
      <c r="E39" s="9"/>
      <c r="F39" s="47">
        <f>F40</f>
        <v>134.4</v>
      </c>
    </row>
    <row r="40" spans="2:8" ht="54" customHeight="1">
      <c r="B40" s="27"/>
      <c r="C40" s="4" t="s">
        <v>92</v>
      </c>
      <c r="D40" s="57" t="s">
        <v>133</v>
      </c>
      <c r="E40" s="9"/>
      <c r="F40" s="47">
        <f>F41</f>
        <v>134.4</v>
      </c>
    </row>
    <row r="41" spans="2:8" ht="12.75" customHeight="1">
      <c r="B41" s="27"/>
      <c r="C41" s="2" t="s">
        <v>132</v>
      </c>
      <c r="D41" s="57" t="s">
        <v>133</v>
      </c>
      <c r="E41" s="9" t="s">
        <v>77</v>
      </c>
      <c r="F41" s="47">
        <v>134.4</v>
      </c>
    </row>
    <row r="42" spans="2:8" ht="29.25" customHeight="1">
      <c r="C42" s="11" t="s">
        <v>28</v>
      </c>
      <c r="D42" s="59">
        <v>5100000000</v>
      </c>
      <c r="E42" s="22"/>
      <c r="F42" s="48">
        <f>F43</f>
        <v>94.7</v>
      </c>
    </row>
    <row r="43" spans="2:8" ht="29.25" customHeight="1">
      <c r="C43" s="2" t="s">
        <v>134</v>
      </c>
      <c r="D43" s="59">
        <v>5110000000</v>
      </c>
      <c r="E43" s="22"/>
      <c r="F43" s="48">
        <f>F44</f>
        <v>94.7</v>
      </c>
    </row>
    <row r="44" spans="2:8" ht="13.5" customHeight="1">
      <c r="C44" s="2" t="s">
        <v>250</v>
      </c>
      <c r="D44" s="59">
        <v>5110100000</v>
      </c>
      <c r="E44" s="22"/>
      <c r="F44" s="48">
        <f>F46</f>
        <v>94.7</v>
      </c>
    </row>
    <row r="45" spans="2:8" ht="13.5" customHeight="1">
      <c r="C45" s="4" t="s">
        <v>251</v>
      </c>
      <c r="D45" s="59">
        <v>5110110050</v>
      </c>
      <c r="E45" s="22"/>
      <c r="F45" s="48">
        <f>F46</f>
        <v>94.7</v>
      </c>
    </row>
    <row r="46" spans="2:8" ht="25.5">
      <c r="C46" s="2" t="s">
        <v>17</v>
      </c>
      <c r="D46" s="59">
        <v>5110110050</v>
      </c>
      <c r="E46" s="6" t="s">
        <v>11</v>
      </c>
      <c r="F46" s="48">
        <v>94.7</v>
      </c>
    </row>
    <row r="47" spans="2:8" ht="39.75" customHeight="1">
      <c r="C47" s="2" t="s">
        <v>29</v>
      </c>
      <c r="D47" s="59">
        <v>5200000000</v>
      </c>
      <c r="E47" s="6"/>
      <c r="F47" s="48">
        <f>F48</f>
        <v>158.495</v>
      </c>
    </row>
    <row r="48" spans="2:8" ht="51.75" customHeight="1">
      <c r="C48" s="2" t="s">
        <v>135</v>
      </c>
      <c r="D48" s="59">
        <v>5210000000</v>
      </c>
      <c r="E48" s="6"/>
      <c r="F48" s="48">
        <f>F49</f>
        <v>158.495</v>
      </c>
    </row>
    <row r="49" spans="3:6" ht="38.25">
      <c r="C49" s="2" t="s">
        <v>94</v>
      </c>
      <c r="D49" s="59">
        <v>5210100000</v>
      </c>
      <c r="E49" s="6"/>
      <c r="F49" s="48">
        <f>F51</f>
        <v>158.495</v>
      </c>
    </row>
    <row r="50" spans="3:6" ht="25.5">
      <c r="C50" s="2" t="s">
        <v>53</v>
      </c>
      <c r="D50" s="59">
        <v>5210110030</v>
      </c>
      <c r="E50" s="6"/>
      <c r="F50" s="48">
        <f>F51</f>
        <v>158.495</v>
      </c>
    </row>
    <row r="51" spans="3:6" ht="25.5">
      <c r="C51" s="2" t="s">
        <v>17</v>
      </c>
      <c r="D51" s="59">
        <v>5210110030</v>
      </c>
      <c r="E51" s="6" t="s">
        <v>11</v>
      </c>
      <c r="F51" s="48">
        <f>100.2+58.295</f>
        <v>158.495</v>
      </c>
    </row>
    <row r="52" spans="3:6" ht="51" customHeight="1">
      <c r="C52" s="2" t="s">
        <v>30</v>
      </c>
      <c r="D52" s="59">
        <v>5300000000</v>
      </c>
      <c r="E52" s="6"/>
      <c r="F52" s="48">
        <f>F53</f>
        <v>604</v>
      </c>
    </row>
    <row r="53" spans="3:6" ht="52.5" customHeight="1">
      <c r="C53" s="2" t="s">
        <v>136</v>
      </c>
      <c r="D53" s="59">
        <v>5310000000</v>
      </c>
      <c r="E53" s="6"/>
      <c r="F53" s="48">
        <f>F54</f>
        <v>604</v>
      </c>
    </row>
    <row r="54" spans="3:6" ht="25.5">
      <c r="C54" s="2" t="s">
        <v>31</v>
      </c>
      <c r="D54" s="59">
        <v>5310100000</v>
      </c>
      <c r="E54" s="6"/>
      <c r="F54" s="48">
        <f>F56</f>
        <v>604</v>
      </c>
    </row>
    <row r="55" spans="3:6" ht="25.5">
      <c r="C55" s="2" t="s">
        <v>137</v>
      </c>
      <c r="D55" s="59">
        <v>5310110040</v>
      </c>
      <c r="E55" s="6"/>
      <c r="F55" s="48">
        <f>F56</f>
        <v>604</v>
      </c>
    </row>
    <row r="56" spans="3:6" ht="25.5">
      <c r="C56" s="2" t="s">
        <v>17</v>
      </c>
      <c r="D56" s="59">
        <v>5310110040</v>
      </c>
      <c r="E56" s="10">
        <v>240</v>
      </c>
      <c r="F56" s="48">
        <v>604</v>
      </c>
    </row>
    <row r="57" spans="3:6" ht="38.25" hidden="1">
      <c r="C57" s="2" t="s">
        <v>54</v>
      </c>
      <c r="D57" s="59">
        <v>5500000000</v>
      </c>
      <c r="E57" s="10"/>
      <c r="F57" s="48">
        <f>F58</f>
        <v>0</v>
      </c>
    </row>
    <row r="58" spans="3:6" ht="25.5" hidden="1">
      <c r="C58" s="2" t="s">
        <v>55</v>
      </c>
      <c r="D58" s="59">
        <v>5500100000</v>
      </c>
      <c r="E58" s="10"/>
      <c r="F58" s="48">
        <f>F59</f>
        <v>0</v>
      </c>
    </row>
    <row r="59" spans="3:6" hidden="1">
      <c r="C59" s="2" t="s">
        <v>32</v>
      </c>
      <c r="D59" s="59">
        <v>5500110120</v>
      </c>
      <c r="E59" s="10"/>
      <c r="F59" s="48">
        <f>F60</f>
        <v>0</v>
      </c>
    </row>
    <row r="60" spans="3:6" hidden="1">
      <c r="C60" s="2" t="s">
        <v>56</v>
      </c>
      <c r="D60" s="59">
        <v>5500110120</v>
      </c>
      <c r="E60" s="10">
        <v>240</v>
      </c>
      <c r="F60" s="48"/>
    </row>
    <row r="61" spans="3:6" ht="25.5">
      <c r="C61" s="2" t="s">
        <v>187</v>
      </c>
      <c r="D61" s="59">
        <v>5400000000</v>
      </c>
      <c r="E61" s="6"/>
      <c r="F61" s="49">
        <f>F62</f>
        <v>30</v>
      </c>
    </row>
    <row r="62" spans="3:6" ht="25.5">
      <c r="C62" s="2" t="s">
        <v>185</v>
      </c>
      <c r="D62" s="59">
        <v>5410000000</v>
      </c>
      <c r="E62" s="6"/>
      <c r="F62" s="49">
        <f>F63</f>
        <v>30</v>
      </c>
    </row>
    <row r="63" spans="3:6" ht="25.5">
      <c r="C63" s="35" t="s">
        <v>55</v>
      </c>
      <c r="D63" s="59">
        <v>5410100000</v>
      </c>
      <c r="E63" s="6"/>
      <c r="F63" s="49">
        <f>F64</f>
        <v>30</v>
      </c>
    </row>
    <row r="64" spans="3:6" ht="25.5">
      <c r="C64" s="35" t="s">
        <v>186</v>
      </c>
      <c r="D64" s="59">
        <v>5410110120</v>
      </c>
      <c r="E64" s="6"/>
      <c r="F64" s="49">
        <f>F65</f>
        <v>30</v>
      </c>
    </row>
    <row r="65" spans="2:6" ht="25.5">
      <c r="C65" s="2" t="s">
        <v>17</v>
      </c>
      <c r="D65" s="59">
        <v>5410110120</v>
      </c>
      <c r="E65" s="6" t="s">
        <v>11</v>
      </c>
      <c r="F65" s="49">
        <v>30</v>
      </c>
    </row>
    <row r="66" spans="2:6" ht="25.5" customHeight="1">
      <c r="B66" s="27"/>
      <c r="C66" s="2" t="s">
        <v>50</v>
      </c>
      <c r="D66" s="57" t="s">
        <v>111</v>
      </c>
      <c r="E66" s="6"/>
      <c r="F66" s="47">
        <f>F67+F71+F75+F79+F83</f>
        <v>413</v>
      </c>
    </row>
    <row r="67" spans="2:6" ht="25.5">
      <c r="B67" s="27"/>
      <c r="C67" s="2" t="s">
        <v>57</v>
      </c>
      <c r="D67" s="57" t="s">
        <v>142</v>
      </c>
      <c r="E67" s="6"/>
      <c r="F67" s="47">
        <f>F68</f>
        <v>10</v>
      </c>
    </row>
    <row r="68" spans="2:6" ht="25.5">
      <c r="B68" s="27"/>
      <c r="C68" s="2" t="s">
        <v>138</v>
      </c>
      <c r="D68" s="57" t="s">
        <v>143</v>
      </c>
      <c r="E68" s="6"/>
      <c r="F68" s="47">
        <f>F70</f>
        <v>10</v>
      </c>
    </row>
    <row r="69" spans="2:6" ht="25.5">
      <c r="B69" s="27"/>
      <c r="C69" s="2" t="s">
        <v>139</v>
      </c>
      <c r="D69" s="57" t="s">
        <v>188</v>
      </c>
      <c r="E69" s="6"/>
      <c r="F69" s="47">
        <f>F70</f>
        <v>10</v>
      </c>
    </row>
    <row r="70" spans="2:6" ht="25.5">
      <c r="B70" s="27"/>
      <c r="C70" s="2" t="s">
        <v>17</v>
      </c>
      <c r="D70" s="57" t="s">
        <v>188</v>
      </c>
      <c r="E70" s="6" t="s">
        <v>11</v>
      </c>
      <c r="F70" s="47">
        <v>10</v>
      </c>
    </row>
    <row r="71" spans="2:6" ht="25.5">
      <c r="B71" s="27"/>
      <c r="C71" s="2" t="s">
        <v>33</v>
      </c>
      <c r="D71" s="57" t="s">
        <v>189</v>
      </c>
      <c r="E71" s="6"/>
      <c r="F71" s="47">
        <f>F74</f>
        <v>110</v>
      </c>
    </row>
    <row r="72" spans="2:6" ht="25.5">
      <c r="B72" s="27"/>
      <c r="C72" s="2" t="s">
        <v>140</v>
      </c>
      <c r="D72" s="57" t="s">
        <v>190</v>
      </c>
      <c r="E72" s="6"/>
      <c r="F72" s="47">
        <f>F71</f>
        <v>110</v>
      </c>
    </row>
    <row r="73" spans="2:6">
      <c r="B73" s="27"/>
      <c r="C73" s="2" t="s">
        <v>51</v>
      </c>
      <c r="D73" s="57" t="s">
        <v>191</v>
      </c>
      <c r="E73" s="6"/>
      <c r="F73" s="47">
        <f>F74</f>
        <v>110</v>
      </c>
    </row>
    <row r="74" spans="2:6" ht="25.5">
      <c r="B74" s="27"/>
      <c r="C74" s="2" t="s">
        <v>17</v>
      </c>
      <c r="D74" s="57" t="s">
        <v>191</v>
      </c>
      <c r="E74" s="6" t="s">
        <v>11</v>
      </c>
      <c r="F74" s="47">
        <f>36+74</f>
        <v>110</v>
      </c>
    </row>
    <row r="75" spans="2:6" ht="38.25">
      <c r="B75" s="27"/>
      <c r="C75" s="2" t="s">
        <v>34</v>
      </c>
      <c r="D75" s="57" t="s">
        <v>192</v>
      </c>
      <c r="E75" s="6"/>
      <c r="F75" s="47">
        <f>F76</f>
        <v>278</v>
      </c>
    </row>
    <row r="76" spans="2:6" ht="38.25">
      <c r="B76" s="27"/>
      <c r="C76" s="2" t="s">
        <v>96</v>
      </c>
      <c r="D76" s="57" t="s">
        <v>193</v>
      </c>
      <c r="E76" s="6"/>
      <c r="F76" s="47">
        <f>F77</f>
        <v>278</v>
      </c>
    </row>
    <row r="77" spans="2:6" ht="25.5">
      <c r="B77" s="27"/>
      <c r="C77" s="2" t="s">
        <v>35</v>
      </c>
      <c r="D77" s="57" t="s">
        <v>194</v>
      </c>
      <c r="E77" s="6"/>
      <c r="F77" s="47">
        <f>F78</f>
        <v>278</v>
      </c>
    </row>
    <row r="78" spans="2:6" ht="25.5">
      <c r="B78" s="27"/>
      <c r="C78" s="2" t="s">
        <v>17</v>
      </c>
      <c r="D78" s="57" t="s">
        <v>194</v>
      </c>
      <c r="E78" s="6" t="s">
        <v>11</v>
      </c>
      <c r="F78" s="47">
        <f>8+200+70</f>
        <v>278</v>
      </c>
    </row>
    <row r="79" spans="2:6" ht="38.25">
      <c r="B79" s="27"/>
      <c r="C79" s="2" t="s">
        <v>36</v>
      </c>
      <c r="D79" s="57" t="s">
        <v>195</v>
      </c>
      <c r="E79" s="6"/>
      <c r="F79" s="47">
        <f>F80</f>
        <v>10</v>
      </c>
    </row>
    <row r="80" spans="2:6" ht="25.5">
      <c r="B80" s="27"/>
      <c r="C80" s="2" t="s">
        <v>97</v>
      </c>
      <c r="D80" s="57" t="s">
        <v>196</v>
      </c>
      <c r="E80" s="6"/>
      <c r="F80" s="47">
        <f>F81</f>
        <v>10</v>
      </c>
    </row>
    <row r="81" spans="2:6" ht="25.5">
      <c r="B81" s="27"/>
      <c r="C81" s="2" t="s">
        <v>98</v>
      </c>
      <c r="D81" s="57" t="s">
        <v>197</v>
      </c>
      <c r="E81" s="6"/>
      <c r="F81" s="47">
        <f>F82</f>
        <v>10</v>
      </c>
    </row>
    <row r="82" spans="2:6" ht="25.5">
      <c r="B82" s="27"/>
      <c r="C82" s="2" t="s">
        <v>17</v>
      </c>
      <c r="D82" s="57" t="s">
        <v>197</v>
      </c>
      <c r="E82" s="6" t="s">
        <v>11</v>
      </c>
      <c r="F82" s="47">
        <v>10</v>
      </c>
    </row>
    <row r="83" spans="2:6" ht="28.5" customHeight="1">
      <c r="B83" s="27"/>
      <c r="C83" s="2" t="s">
        <v>256</v>
      </c>
      <c r="D83" s="57" t="s">
        <v>253</v>
      </c>
      <c r="E83" s="6"/>
      <c r="F83" s="47">
        <f>F84</f>
        <v>5</v>
      </c>
    </row>
    <row r="84" spans="2:6">
      <c r="B84" s="27"/>
      <c r="C84" s="2" t="s">
        <v>257</v>
      </c>
      <c r="D84" s="57" t="s">
        <v>254</v>
      </c>
      <c r="E84" s="6"/>
      <c r="F84" s="47">
        <f>F85</f>
        <v>5</v>
      </c>
    </row>
    <row r="85" spans="2:6" ht="25.5">
      <c r="B85" s="27"/>
      <c r="C85" s="2" t="s">
        <v>258</v>
      </c>
      <c r="D85" s="57" t="s">
        <v>255</v>
      </c>
      <c r="E85" s="6"/>
      <c r="F85" s="47">
        <f>F86</f>
        <v>5</v>
      </c>
    </row>
    <row r="86" spans="2:6" ht="25.5">
      <c r="B86" s="27"/>
      <c r="C86" s="2" t="s">
        <v>17</v>
      </c>
      <c r="D86" s="57" t="s">
        <v>255</v>
      </c>
      <c r="E86" s="6" t="s">
        <v>11</v>
      </c>
      <c r="F86" s="47">
        <v>5</v>
      </c>
    </row>
    <row r="87" spans="2:6" ht="25.5">
      <c r="B87" s="27"/>
      <c r="C87" s="2" t="s">
        <v>175</v>
      </c>
      <c r="D87" s="57" t="s">
        <v>112</v>
      </c>
      <c r="E87" s="6"/>
      <c r="F87" s="47">
        <f>F88</f>
        <v>5</v>
      </c>
    </row>
    <row r="88" spans="2:6" ht="25.5">
      <c r="B88" s="27"/>
      <c r="C88" s="2" t="s">
        <v>141</v>
      </c>
      <c r="D88" s="57" t="s">
        <v>146</v>
      </c>
      <c r="E88" s="6"/>
      <c r="F88" s="47">
        <f>F89</f>
        <v>5</v>
      </c>
    </row>
    <row r="89" spans="2:6" ht="25.5">
      <c r="B89" s="27"/>
      <c r="C89" s="2" t="s">
        <v>99</v>
      </c>
      <c r="D89" s="57" t="s">
        <v>147</v>
      </c>
      <c r="E89" s="6"/>
      <c r="F89" s="47">
        <f>F91</f>
        <v>5</v>
      </c>
    </row>
    <row r="90" spans="2:6" ht="25.5">
      <c r="B90" s="27"/>
      <c r="C90" s="2" t="s">
        <v>100</v>
      </c>
      <c r="D90" s="57" t="s">
        <v>198</v>
      </c>
      <c r="E90" s="6"/>
      <c r="F90" s="47">
        <f>F91</f>
        <v>5</v>
      </c>
    </row>
    <row r="91" spans="2:6" ht="25.5">
      <c r="B91" s="27"/>
      <c r="C91" s="2" t="s">
        <v>17</v>
      </c>
      <c r="D91" s="57" t="s">
        <v>198</v>
      </c>
      <c r="E91" s="6" t="s">
        <v>11</v>
      </c>
      <c r="F91" s="47">
        <v>5</v>
      </c>
    </row>
    <row r="92" spans="2:6" ht="55.5" customHeight="1">
      <c r="B92" s="27"/>
      <c r="C92" s="2" t="s">
        <v>58</v>
      </c>
      <c r="D92" s="57" t="s">
        <v>73</v>
      </c>
      <c r="E92" s="6"/>
      <c r="F92" s="47">
        <f>F93</f>
        <v>13466.495470000002</v>
      </c>
    </row>
    <row r="93" spans="2:6" ht="40.5" customHeight="1">
      <c r="B93" s="27"/>
      <c r="C93" s="2" t="s">
        <v>144</v>
      </c>
      <c r="D93" s="57" t="s">
        <v>150</v>
      </c>
      <c r="E93" s="6"/>
      <c r="F93" s="47">
        <f>F94</f>
        <v>13466.495470000002</v>
      </c>
    </row>
    <row r="94" spans="2:6" ht="38.25">
      <c r="B94" s="27"/>
      <c r="C94" s="2" t="s">
        <v>101</v>
      </c>
      <c r="D94" s="57" t="s">
        <v>151</v>
      </c>
      <c r="E94" s="6"/>
      <c r="F94" s="47">
        <f>F96+F97</f>
        <v>13466.495470000002</v>
      </c>
    </row>
    <row r="95" spans="2:6" ht="38.25">
      <c r="B95" s="27"/>
      <c r="C95" s="5" t="s">
        <v>145</v>
      </c>
      <c r="D95" s="57" t="s">
        <v>199</v>
      </c>
      <c r="E95" s="6"/>
      <c r="F95" s="47">
        <f>F96</f>
        <v>6327.4624700000004</v>
      </c>
    </row>
    <row r="96" spans="2:6" ht="25.5">
      <c r="B96" s="27"/>
      <c r="C96" s="2" t="s">
        <v>17</v>
      </c>
      <c r="D96" s="57" t="s">
        <v>199</v>
      </c>
      <c r="E96" s="6" t="s">
        <v>11</v>
      </c>
      <c r="F96" s="47">
        <f>3582.3+2199.54576-1103.135+1886.402-361.7+124.04971</f>
        <v>6327.4624700000004</v>
      </c>
    </row>
    <row r="97" spans="2:6" ht="25.5">
      <c r="B97" s="27"/>
      <c r="C97" s="2" t="s">
        <v>259</v>
      </c>
      <c r="D97" s="6" t="s">
        <v>260</v>
      </c>
      <c r="E97" s="6"/>
      <c r="F97" s="47">
        <f>F98</f>
        <v>7139.0330000000004</v>
      </c>
    </row>
    <row r="98" spans="2:6" ht="25.5">
      <c r="B98" s="27"/>
      <c r="C98" s="2" t="s">
        <v>17</v>
      </c>
      <c r="D98" s="6" t="s">
        <v>260</v>
      </c>
      <c r="E98" s="6" t="s">
        <v>11</v>
      </c>
      <c r="F98" s="47">
        <f>7742.435-603.402</f>
        <v>7139.0330000000004</v>
      </c>
    </row>
    <row r="99" spans="2:6" ht="38.25">
      <c r="B99" s="27"/>
      <c r="C99" s="2" t="s">
        <v>176</v>
      </c>
      <c r="D99" s="57" t="s">
        <v>74</v>
      </c>
      <c r="E99" s="6"/>
      <c r="F99" s="47">
        <f>F100</f>
        <v>289.47000000000003</v>
      </c>
    </row>
    <row r="100" spans="2:6" ht="25.5">
      <c r="B100" s="27"/>
      <c r="C100" s="2" t="s">
        <v>148</v>
      </c>
      <c r="D100" s="57" t="s">
        <v>153</v>
      </c>
      <c r="E100" s="6"/>
      <c r="F100" s="47">
        <f>F101</f>
        <v>289.47000000000003</v>
      </c>
    </row>
    <row r="101" spans="2:6" ht="38.25">
      <c r="B101" s="27"/>
      <c r="C101" s="2" t="s">
        <v>102</v>
      </c>
      <c r="D101" s="57" t="s">
        <v>154</v>
      </c>
      <c r="E101" s="6"/>
      <c r="F101" s="47">
        <f>F103</f>
        <v>289.47000000000003</v>
      </c>
    </row>
    <row r="102" spans="2:6">
      <c r="B102" s="27"/>
      <c r="C102" s="5" t="s">
        <v>149</v>
      </c>
      <c r="D102" s="57" t="s">
        <v>200</v>
      </c>
      <c r="E102" s="6"/>
      <c r="F102" s="47">
        <f>F103</f>
        <v>289.47000000000003</v>
      </c>
    </row>
    <row r="103" spans="2:6" ht="25.5">
      <c r="B103" s="27"/>
      <c r="C103" s="2" t="s">
        <v>17</v>
      </c>
      <c r="D103" s="57" t="s">
        <v>200</v>
      </c>
      <c r="E103" s="6" t="s">
        <v>11</v>
      </c>
      <c r="F103" s="47">
        <f>100+189.47</f>
        <v>289.47000000000003</v>
      </c>
    </row>
    <row r="104" spans="2:6" ht="25.5" hidden="1">
      <c r="B104" s="27"/>
      <c r="C104" s="2" t="s">
        <v>59</v>
      </c>
      <c r="D104" s="57" t="s">
        <v>75</v>
      </c>
      <c r="E104" s="6"/>
      <c r="F104" s="47">
        <f>F105</f>
        <v>0</v>
      </c>
    </row>
    <row r="105" spans="2:6" ht="25.5" hidden="1">
      <c r="B105" s="27"/>
      <c r="C105" s="2" t="s">
        <v>60</v>
      </c>
      <c r="D105" s="57" t="s">
        <v>103</v>
      </c>
      <c r="E105" s="6"/>
      <c r="F105" s="47">
        <f>F106</f>
        <v>0</v>
      </c>
    </row>
    <row r="106" spans="2:6" hidden="1">
      <c r="B106" s="27"/>
      <c r="C106" s="2" t="s">
        <v>104</v>
      </c>
      <c r="D106" s="57" t="s">
        <v>105</v>
      </c>
      <c r="E106" s="6"/>
      <c r="F106" s="47">
        <f>F107</f>
        <v>0</v>
      </c>
    </row>
    <row r="107" spans="2:6" ht="25.5" hidden="1">
      <c r="B107" s="27"/>
      <c r="C107" s="2" t="s">
        <v>17</v>
      </c>
      <c r="D107" s="57" t="s">
        <v>105</v>
      </c>
      <c r="E107" s="6" t="s">
        <v>11</v>
      </c>
      <c r="F107" s="47"/>
    </row>
    <row r="108" spans="2:6" ht="38.25">
      <c r="B108" s="27"/>
      <c r="C108" s="2" t="s">
        <v>37</v>
      </c>
      <c r="D108" s="57" t="s">
        <v>201</v>
      </c>
      <c r="E108" s="6"/>
      <c r="F108" s="47">
        <f>F109</f>
        <v>4</v>
      </c>
    </row>
    <row r="109" spans="2:6" ht="51">
      <c r="B109" s="27"/>
      <c r="C109" s="2" t="s">
        <v>177</v>
      </c>
      <c r="D109" s="57" t="s">
        <v>202</v>
      </c>
      <c r="E109" s="6"/>
      <c r="F109" s="47">
        <f>F110</f>
        <v>4</v>
      </c>
    </row>
    <row r="110" spans="2:6" ht="25.5">
      <c r="B110" s="27"/>
      <c r="C110" s="2" t="s">
        <v>152</v>
      </c>
      <c r="D110" s="57" t="s">
        <v>203</v>
      </c>
      <c r="E110" s="6"/>
      <c r="F110" s="47">
        <f>F112</f>
        <v>4</v>
      </c>
    </row>
    <row r="111" spans="2:6" ht="25.5">
      <c r="B111" s="27"/>
      <c r="C111" s="2" t="s">
        <v>38</v>
      </c>
      <c r="D111" s="57" t="s">
        <v>204</v>
      </c>
      <c r="E111" s="6"/>
      <c r="F111" s="47">
        <f>F112</f>
        <v>4</v>
      </c>
    </row>
    <row r="112" spans="2:6" ht="45" customHeight="1">
      <c r="B112" s="27"/>
      <c r="C112" s="2" t="s">
        <v>17</v>
      </c>
      <c r="D112" s="57" t="s">
        <v>204</v>
      </c>
      <c r="E112" s="6" t="s">
        <v>11</v>
      </c>
      <c r="F112" s="47">
        <v>4</v>
      </c>
    </row>
    <row r="113" spans="2:8" ht="39.75" hidden="1" customHeight="1">
      <c r="C113" s="11" t="s">
        <v>39</v>
      </c>
      <c r="D113" s="59">
        <v>6000000000</v>
      </c>
      <c r="E113" s="22"/>
      <c r="F113" s="48">
        <f>F115+F119</f>
        <v>0</v>
      </c>
    </row>
    <row r="114" spans="2:8" ht="15" hidden="1" customHeight="1">
      <c r="C114" s="11" t="s">
        <v>155</v>
      </c>
      <c r="D114" s="59">
        <v>6010000000</v>
      </c>
      <c r="E114" s="22"/>
      <c r="F114" s="48">
        <f>F115</f>
        <v>0</v>
      </c>
    </row>
    <row r="115" spans="2:8" ht="25.5" hidden="1">
      <c r="C115" s="11" t="s">
        <v>156</v>
      </c>
      <c r="D115" s="59">
        <v>6010100000</v>
      </c>
      <c r="E115" s="22"/>
      <c r="F115" s="48">
        <f>F117</f>
        <v>0</v>
      </c>
    </row>
    <row r="116" spans="2:8" ht="25.5" hidden="1">
      <c r="C116" s="2" t="s">
        <v>157</v>
      </c>
      <c r="D116" s="60">
        <v>6010110180</v>
      </c>
      <c r="E116" s="22"/>
      <c r="F116" s="48">
        <f>F117</f>
        <v>0</v>
      </c>
    </row>
    <row r="117" spans="2:8" ht="25.5" hidden="1">
      <c r="C117" s="2" t="s">
        <v>17</v>
      </c>
      <c r="D117" s="60">
        <v>6010110180</v>
      </c>
      <c r="E117" s="22">
        <v>240</v>
      </c>
      <c r="F117" s="48"/>
    </row>
    <row r="118" spans="2:8" ht="38.25" hidden="1">
      <c r="C118" s="11" t="s">
        <v>155</v>
      </c>
      <c r="D118" s="60">
        <v>6010000000</v>
      </c>
      <c r="E118" s="22"/>
      <c r="F118" s="48">
        <f>F119</f>
        <v>0</v>
      </c>
    </row>
    <row r="119" spans="2:8" ht="25.5" hidden="1">
      <c r="C119" s="11" t="s">
        <v>158</v>
      </c>
      <c r="D119" s="60">
        <v>6010200000</v>
      </c>
      <c r="E119" s="22"/>
      <c r="F119" s="48">
        <f>F121</f>
        <v>0</v>
      </c>
    </row>
    <row r="120" spans="2:8" ht="25.5" hidden="1">
      <c r="C120" s="2" t="s">
        <v>159</v>
      </c>
      <c r="D120" s="60">
        <v>6010210090</v>
      </c>
      <c r="E120" s="22"/>
      <c r="F120" s="48"/>
    </row>
    <row r="121" spans="2:8" ht="25.5" hidden="1">
      <c r="C121" s="2" t="s">
        <v>17</v>
      </c>
      <c r="D121" s="60">
        <v>6010210090</v>
      </c>
      <c r="E121" s="22">
        <v>240</v>
      </c>
      <c r="F121" s="48"/>
    </row>
    <row r="122" spans="2:8" ht="41.25" customHeight="1">
      <c r="C122" s="11" t="s">
        <v>178</v>
      </c>
      <c r="D122" s="59">
        <v>6000000000</v>
      </c>
      <c r="E122" s="22"/>
      <c r="F122" s="48">
        <f>F123+F128+F132</f>
        <v>12051.015960000001</v>
      </c>
    </row>
    <row r="123" spans="2:8">
      <c r="B123" s="27"/>
      <c r="C123" s="12" t="s">
        <v>231</v>
      </c>
      <c r="D123" s="56" t="s">
        <v>234</v>
      </c>
      <c r="E123" s="9"/>
      <c r="F123" s="47">
        <f>F124</f>
        <v>1857</v>
      </c>
    </row>
    <row r="124" spans="2:8">
      <c r="B124" s="27"/>
      <c r="C124" s="12" t="s">
        <v>160</v>
      </c>
      <c r="D124" s="56" t="s">
        <v>235</v>
      </c>
      <c r="E124" s="9"/>
      <c r="F124" s="47">
        <f>F125</f>
        <v>1857</v>
      </c>
    </row>
    <row r="125" spans="2:8" ht="25.5">
      <c r="B125" s="27"/>
      <c r="C125" s="12" t="s">
        <v>161</v>
      </c>
      <c r="D125" s="56" t="s">
        <v>236</v>
      </c>
      <c r="E125" s="9"/>
      <c r="F125" s="47">
        <f>F126+F127</f>
        <v>1857</v>
      </c>
    </row>
    <row r="126" spans="2:8" ht="25.5">
      <c r="B126" s="27"/>
      <c r="C126" s="2" t="s">
        <v>17</v>
      </c>
      <c r="D126" s="56" t="s">
        <v>236</v>
      </c>
      <c r="E126" s="9" t="s">
        <v>11</v>
      </c>
      <c r="F126" s="47">
        <v>1856.9</v>
      </c>
    </row>
    <row r="127" spans="2:8">
      <c r="B127" s="27"/>
      <c r="C127" s="2" t="s">
        <v>13</v>
      </c>
      <c r="D127" s="56" t="s">
        <v>236</v>
      </c>
      <c r="E127" s="9" t="s">
        <v>12</v>
      </c>
      <c r="F127" s="47">
        <v>0.1</v>
      </c>
    </row>
    <row r="128" spans="2:8">
      <c r="B128" s="27"/>
      <c r="C128" s="2" t="s">
        <v>232</v>
      </c>
      <c r="D128" s="56" t="s">
        <v>237</v>
      </c>
      <c r="E128" s="9"/>
      <c r="F128" s="47">
        <f>F131</f>
        <v>622.79596000000004</v>
      </c>
      <c r="G128" s="40"/>
      <c r="H128" s="40"/>
    </row>
    <row r="129" spans="2:8" ht="25.5">
      <c r="B129" s="27"/>
      <c r="C129" s="2" t="s">
        <v>162</v>
      </c>
      <c r="D129" s="56" t="s">
        <v>238</v>
      </c>
      <c r="E129" s="9"/>
      <c r="F129" s="47">
        <f>F131</f>
        <v>622.79596000000004</v>
      </c>
      <c r="G129" s="40"/>
      <c r="H129" s="40"/>
    </row>
    <row r="130" spans="2:8">
      <c r="B130" s="27"/>
      <c r="C130" s="2" t="s">
        <v>221</v>
      </c>
      <c r="D130" s="56" t="s">
        <v>239</v>
      </c>
      <c r="E130" s="9"/>
      <c r="F130" s="47">
        <f>F131</f>
        <v>622.79596000000004</v>
      </c>
      <c r="G130" s="40"/>
      <c r="H130" s="40"/>
    </row>
    <row r="131" spans="2:8" ht="25.5">
      <c r="B131" s="27"/>
      <c r="C131" s="2" t="s">
        <v>17</v>
      </c>
      <c r="D131" s="56" t="s">
        <v>239</v>
      </c>
      <c r="E131" s="9" t="s">
        <v>11</v>
      </c>
      <c r="F131" s="47">
        <f>140.1+190+220+72.69596</f>
        <v>622.79596000000004</v>
      </c>
      <c r="G131" s="40"/>
      <c r="H131" s="40"/>
    </row>
    <row r="132" spans="2:8" ht="25.5">
      <c r="B132" s="22"/>
      <c r="C132" s="2" t="s">
        <v>222</v>
      </c>
      <c r="D132" s="59">
        <v>6030000000</v>
      </c>
      <c r="E132" s="6"/>
      <c r="F132" s="49">
        <f>F133+F136</f>
        <v>9571.2200000000012</v>
      </c>
      <c r="G132" s="40"/>
      <c r="H132" s="40"/>
    </row>
    <row r="133" spans="2:8" ht="25.5">
      <c r="B133" s="22"/>
      <c r="C133" s="2" t="s">
        <v>223</v>
      </c>
      <c r="D133" s="59">
        <v>6030100000</v>
      </c>
      <c r="E133" s="6"/>
      <c r="F133" s="49">
        <f>F134</f>
        <v>8899.9520000000011</v>
      </c>
      <c r="G133" s="40"/>
      <c r="H133" s="40"/>
    </row>
    <row r="134" spans="2:8" ht="25.5">
      <c r="B134" s="22"/>
      <c r="C134" s="4" t="s">
        <v>22</v>
      </c>
      <c r="D134" s="59">
        <v>6030100590</v>
      </c>
      <c r="E134" s="6"/>
      <c r="F134" s="49">
        <f>F135</f>
        <v>8899.9520000000011</v>
      </c>
      <c r="G134" s="40"/>
      <c r="H134" s="40"/>
    </row>
    <row r="135" spans="2:8">
      <c r="B135" s="22"/>
      <c r="C135" s="2" t="s">
        <v>224</v>
      </c>
      <c r="D135" s="59">
        <v>6030100590</v>
      </c>
      <c r="E135" s="6" t="s">
        <v>44</v>
      </c>
      <c r="F135" s="49">
        <f>7331.22+850+100+490+128.732</f>
        <v>8899.9520000000011</v>
      </c>
      <c r="G135" s="40"/>
      <c r="H135" s="40"/>
    </row>
    <row r="136" spans="2:8">
      <c r="C136" s="66" t="s">
        <v>270</v>
      </c>
      <c r="D136" s="59">
        <v>6030200000</v>
      </c>
      <c r="E136" s="67"/>
      <c r="F136" s="49">
        <f>F137</f>
        <v>671.26800000000003</v>
      </c>
    </row>
    <row r="137" spans="2:8">
      <c r="C137" s="66" t="s">
        <v>271</v>
      </c>
      <c r="D137" s="59">
        <v>6030210220</v>
      </c>
      <c r="E137" s="67"/>
      <c r="F137" s="49">
        <f>F138</f>
        <v>671.26800000000003</v>
      </c>
    </row>
    <row r="138" spans="2:8">
      <c r="C138" s="66" t="s">
        <v>224</v>
      </c>
      <c r="D138" s="59">
        <v>6030210220</v>
      </c>
      <c r="E138" s="57">
        <v>610</v>
      </c>
      <c r="F138" s="49">
        <f>300+500-128.732</f>
        <v>671.26800000000003</v>
      </c>
    </row>
    <row r="139" spans="2:8" ht="38.25">
      <c r="B139" s="27"/>
      <c r="C139" s="2" t="s">
        <v>216</v>
      </c>
      <c r="D139" s="56" t="s">
        <v>240</v>
      </c>
      <c r="E139" s="9"/>
      <c r="F139" s="47">
        <f>F140</f>
        <v>450</v>
      </c>
    </row>
    <row r="140" spans="2:8" ht="38.25">
      <c r="B140" s="27"/>
      <c r="C140" s="2" t="s">
        <v>217</v>
      </c>
      <c r="D140" s="56" t="s">
        <v>164</v>
      </c>
      <c r="E140" s="9"/>
      <c r="F140" s="47">
        <f>F141</f>
        <v>450</v>
      </c>
    </row>
    <row r="141" spans="2:8" ht="25.5">
      <c r="B141" s="27"/>
      <c r="C141" s="2" t="s">
        <v>218</v>
      </c>
      <c r="D141" s="56" t="s">
        <v>165</v>
      </c>
      <c r="E141" s="9"/>
      <c r="F141" s="47">
        <f>F142</f>
        <v>450</v>
      </c>
    </row>
    <row r="142" spans="2:8" ht="25.5">
      <c r="B142" s="27"/>
      <c r="C142" s="2" t="s">
        <v>219</v>
      </c>
      <c r="D142" s="56" t="s">
        <v>241</v>
      </c>
      <c r="E142" s="9"/>
      <c r="F142" s="47">
        <f>F143</f>
        <v>450</v>
      </c>
    </row>
    <row r="143" spans="2:8" ht="25.5">
      <c r="B143" s="27"/>
      <c r="C143" s="2" t="s">
        <v>17</v>
      </c>
      <c r="D143" s="56" t="s">
        <v>241</v>
      </c>
      <c r="E143" s="9" t="s">
        <v>11</v>
      </c>
      <c r="F143" s="47">
        <f>250+200</f>
        <v>450</v>
      </c>
    </row>
    <row r="144" spans="2:8" ht="25.5">
      <c r="B144" s="22"/>
      <c r="C144" s="13" t="s">
        <v>40</v>
      </c>
      <c r="D144" s="57" t="s">
        <v>113</v>
      </c>
      <c r="E144" s="6"/>
      <c r="F144" s="47">
        <f>F145</f>
        <v>66.814549999999983</v>
      </c>
    </row>
    <row r="145" spans="2:6" ht="25.5">
      <c r="B145" s="22"/>
      <c r="C145" s="13" t="s">
        <v>163</v>
      </c>
      <c r="D145" s="57" t="s">
        <v>114</v>
      </c>
      <c r="E145" s="6"/>
      <c r="F145" s="47">
        <f>F146</f>
        <v>66.814549999999983</v>
      </c>
    </row>
    <row r="146" spans="2:6" ht="38.25">
      <c r="B146" s="22"/>
      <c r="C146" s="13" t="s">
        <v>252</v>
      </c>
      <c r="D146" s="57" t="s">
        <v>115</v>
      </c>
      <c r="E146" s="6"/>
      <c r="F146" s="47">
        <f>F148</f>
        <v>66.814549999999983</v>
      </c>
    </row>
    <row r="147" spans="2:6">
      <c r="B147" s="22"/>
      <c r="C147" s="13" t="s">
        <v>41</v>
      </c>
      <c r="D147" s="57" t="s">
        <v>242</v>
      </c>
      <c r="E147" s="6"/>
      <c r="F147" s="47">
        <f>F148</f>
        <v>66.814549999999983</v>
      </c>
    </row>
    <row r="148" spans="2:6">
      <c r="B148" s="22"/>
      <c r="C148" s="2" t="s">
        <v>43</v>
      </c>
      <c r="D148" s="57" t="s">
        <v>242</v>
      </c>
      <c r="E148" s="6" t="s">
        <v>44</v>
      </c>
      <c r="F148" s="47">
        <f>83.83+50-67.01545</f>
        <v>66.814549999999983</v>
      </c>
    </row>
    <row r="149" spans="2:6" ht="29.25" customHeight="1">
      <c r="B149" s="22"/>
      <c r="C149" s="2" t="s">
        <v>179</v>
      </c>
      <c r="D149" s="57" t="s">
        <v>205</v>
      </c>
      <c r="E149" s="6"/>
      <c r="F149" s="47">
        <f>F150+F154+F161</f>
        <v>8418.2884799999993</v>
      </c>
    </row>
    <row r="150" spans="2:6" ht="25.5">
      <c r="B150" s="22"/>
      <c r="C150" s="2" t="s">
        <v>42</v>
      </c>
      <c r="D150" s="57" t="s">
        <v>206</v>
      </c>
      <c r="E150" s="6"/>
      <c r="F150" s="47">
        <f>F152</f>
        <v>6481.6350000000002</v>
      </c>
    </row>
    <row r="151" spans="2:6" ht="38.25">
      <c r="B151" s="22"/>
      <c r="C151" s="2" t="s">
        <v>166</v>
      </c>
      <c r="D151" s="57" t="s">
        <v>207</v>
      </c>
      <c r="E151" s="6"/>
      <c r="F151" s="47">
        <f>F152</f>
        <v>6481.6350000000002</v>
      </c>
    </row>
    <row r="152" spans="2:6" ht="25.5">
      <c r="B152" s="22"/>
      <c r="C152" s="11" t="s">
        <v>22</v>
      </c>
      <c r="D152" s="57" t="s">
        <v>243</v>
      </c>
      <c r="E152" s="6"/>
      <c r="F152" s="47">
        <f>F153</f>
        <v>6481.6350000000002</v>
      </c>
    </row>
    <row r="153" spans="2:6">
      <c r="B153" s="22"/>
      <c r="C153" s="2" t="s">
        <v>43</v>
      </c>
      <c r="D153" s="57" t="s">
        <v>243</v>
      </c>
      <c r="E153" s="6" t="s">
        <v>44</v>
      </c>
      <c r="F153" s="47">
        <f>7117.63-100-535.995</f>
        <v>6481.6350000000002</v>
      </c>
    </row>
    <row r="154" spans="2:6" ht="76.5" hidden="1">
      <c r="B154" s="22"/>
      <c r="C154" s="2" t="s">
        <v>213</v>
      </c>
      <c r="D154" s="57" t="s">
        <v>208</v>
      </c>
      <c r="E154" s="6"/>
      <c r="F154" s="47"/>
    </row>
    <row r="155" spans="2:6" hidden="1">
      <c r="B155" s="22"/>
      <c r="C155" s="2" t="s">
        <v>45</v>
      </c>
      <c r="D155" s="57" t="s">
        <v>209</v>
      </c>
      <c r="E155" s="6"/>
      <c r="F155" s="47">
        <f>F156</f>
        <v>0</v>
      </c>
    </row>
    <row r="156" spans="2:6" ht="25.5" hidden="1">
      <c r="B156" s="22"/>
      <c r="C156" s="2" t="s">
        <v>214</v>
      </c>
      <c r="D156" s="57" t="s">
        <v>210</v>
      </c>
      <c r="E156" s="6"/>
      <c r="F156" s="47">
        <f>F157</f>
        <v>0</v>
      </c>
    </row>
    <row r="157" spans="2:6" hidden="1">
      <c r="B157" s="22"/>
      <c r="C157" s="2" t="s">
        <v>43</v>
      </c>
      <c r="D157" s="57" t="s">
        <v>210</v>
      </c>
      <c r="E157" s="6" t="s">
        <v>44</v>
      </c>
      <c r="F157" s="47"/>
    </row>
    <row r="158" spans="2:6" ht="15.75" hidden="1" customHeight="1">
      <c r="B158" s="22"/>
      <c r="C158" s="11" t="s">
        <v>180</v>
      </c>
      <c r="D158" s="57" t="s">
        <v>211</v>
      </c>
      <c r="E158" s="6"/>
      <c r="F158" s="47">
        <f>F159</f>
        <v>0</v>
      </c>
    </row>
    <row r="159" spans="2:6" ht="51" hidden="1">
      <c r="B159" s="22"/>
      <c r="C159" s="11" t="s">
        <v>215</v>
      </c>
      <c r="D159" s="57" t="s">
        <v>212</v>
      </c>
      <c r="E159" s="6"/>
      <c r="F159" s="47">
        <f>F160</f>
        <v>0</v>
      </c>
    </row>
    <row r="160" spans="2:6" hidden="1">
      <c r="B160" s="22"/>
      <c r="C160" s="2" t="s">
        <v>43</v>
      </c>
      <c r="D160" s="57" t="s">
        <v>212</v>
      </c>
      <c r="E160" s="6" t="s">
        <v>44</v>
      </c>
      <c r="F160" s="47"/>
    </row>
    <row r="161" spans="2:7">
      <c r="B161" s="22"/>
      <c r="C161" s="2" t="s">
        <v>46</v>
      </c>
      <c r="D161" s="57" t="s">
        <v>244</v>
      </c>
      <c r="E161" s="6"/>
      <c r="F161" s="47">
        <f>F162+F165</f>
        <v>1936.6534799999999</v>
      </c>
      <c r="G161" s="32"/>
    </row>
    <row r="162" spans="2:7" ht="14.25" customHeight="1">
      <c r="B162" s="22"/>
      <c r="C162" s="2" t="s">
        <v>106</v>
      </c>
      <c r="D162" s="57" t="s">
        <v>245</v>
      </c>
      <c r="E162" s="6"/>
      <c r="F162" s="47">
        <f>F163</f>
        <v>30</v>
      </c>
      <c r="G162" s="32"/>
    </row>
    <row r="163" spans="2:7" ht="25.5">
      <c r="B163" s="22"/>
      <c r="C163" s="2" t="s">
        <v>6</v>
      </c>
      <c r="D163" s="59">
        <v>6320110290</v>
      </c>
      <c r="E163" s="22"/>
      <c r="F163" s="48">
        <f>F164</f>
        <v>30</v>
      </c>
      <c r="G163" s="32"/>
    </row>
    <row r="164" spans="2:7">
      <c r="B164" s="22"/>
      <c r="C164" s="2" t="s">
        <v>110</v>
      </c>
      <c r="D164" s="59">
        <v>6320110290</v>
      </c>
      <c r="E164" s="6" t="s">
        <v>76</v>
      </c>
      <c r="F164" s="48">
        <v>30</v>
      </c>
      <c r="G164" s="32"/>
    </row>
    <row r="165" spans="2:7">
      <c r="B165" s="22"/>
      <c r="C165" s="2" t="s">
        <v>262</v>
      </c>
      <c r="D165" s="59">
        <v>6320200000</v>
      </c>
      <c r="E165" s="6"/>
      <c r="F165" s="48">
        <f>F166+F168</f>
        <v>1906.6534799999999</v>
      </c>
      <c r="G165" s="32"/>
    </row>
    <row r="166" spans="2:7" ht="25.5">
      <c r="B166" s="22"/>
      <c r="C166" s="13" t="s">
        <v>264</v>
      </c>
      <c r="D166" s="59">
        <v>6320210300</v>
      </c>
      <c r="E166" s="6"/>
      <c r="F166" s="48">
        <f>F167</f>
        <v>656.65347999999994</v>
      </c>
      <c r="G166" s="32"/>
    </row>
    <row r="167" spans="2:7">
      <c r="B167" s="22"/>
      <c r="C167" s="2" t="s">
        <v>43</v>
      </c>
      <c r="D167" s="59">
        <v>6320210300</v>
      </c>
      <c r="E167" s="6" t="s">
        <v>44</v>
      </c>
      <c r="F167" s="48">
        <f>430+226.65348</f>
        <v>656.65347999999994</v>
      </c>
      <c r="G167" s="32"/>
    </row>
    <row r="168" spans="2:7">
      <c r="B168" s="22"/>
      <c r="C168" s="2" t="s">
        <v>263</v>
      </c>
      <c r="D168" s="59">
        <v>6320210310</v>
      </c>
      <c r="E168" s="6"/>
      <c r="F168" s="48">
        <f>F169</f>
        <v>1250</v>
      </c>
      <c r="G168" s="32"/>
    </row>
    <row r="169" spans="2:7">
      <c r="B169" s="22"/>
      <c r="C169" s="2" t="s">
        <v>43</v>
      </c>
      <c r="D169" s="59">
        <v>6320210310</v>
      </c>
      <c r="E169" s="6" t="s">
        <v>44</v>
      </c>
      <c r="F169" s="48">
        <f>150+1100</f>
        <v>1250</v>
      </c>
      <c r="G169" s="32"/>
    </row>
    <row r="170" spans="2:7" ht="51.75" customHeight="1">
      <c r="B170" s="22"/>
      <c r="C170" s="2" t="s">
        <v>47</v>
      </c>
      <c r="D170" s="59">
        <v>6400000000</v>
      </c>
      <c r="E170" s="6"/>
      <c r="F170" s="48">
        <f>F171</f>
        <v>287.572</v>
      </c>
      <c r="G170" s="32"/>
    </row>
    <row r="171" spans="2:7" ht="51">
      <c r="B171" s="22"/>
      <c r="C171" s="2" t="s">
        <v>167</v>
      </c>
      <c r="D171" s="59">
        <v>6410000000</v>
      </c>
      <c r="E171" s="6"/>
      <c r="F171" s="48">
        <f>F172</f>
        <v>287.572</v>
      </c>
      <c r="G171" s="32"/>
    </row>
    <row r="172" spans="2:7">
      <c r="B172" s="22"/>
      <c r="C172" s="2" t="s">
        <v>107</v>
      </c>
      <c r="D172" s="59">
        <v>6410100000</v>
      </c>
      <c r="E172" s="6"/>
      <c r="F172" s="48">
        <f>F174</f>
        <v>287.572</v>
      </c>
      <c r="G172" s="32"/>
    </row>
    <row r="173" spans="2:7" ht="25.5">
      <c r="B173" s="22"/>
      <c r="C173" s="2" t="s">
        <v>61</v>
      </c>
      <c r="D173" s="59">
        <v>6410110250</v>
      </c>
      <c r="E173" s="6"/>
      <c r="F173" s="48">
        <f>F174</f>
        <v>287.572</v>
      </c>
      <c r="G173" s="32"/>
    </row>
    <row r="174" spans="2:7" ht="25.5">
      <c r="B174" s="22"/>
      <c r="C174" s="2" t="s">
        <v>17</v>
      </c>
      <c r="D174" s="59">
        <v>6410110250</v>
      </c>
      <c r="E174" s="6" t="s">
        <v>11</v>
      </c>
      <c r="F174" s="48">
        <f>100+210-22.428</f>
        <v>287.572</v>
      </c>
      <c r="G174" s="32"/>
    </row>
    <row r="175" spans="2:7" ht="27" customHeight="1">
      <c r="B175" s="22"/>
      <c r="C175" s="2" t="s">
        <v>181</v>
      </c>
      <c r="D175" s="59">
        <v>6500000000</v>
      </c>
      <c r="E175" s="10"/>
      <c r="F175" s="48">
        <f>F176</f>
        <v>755</v>
      </c>
      <c r="G175" s="32"/>
    </row>
    <row r="176" spans="2:7" ht="38.25">
      <c r="B176" s="22"/>
      <c r="C176" s="2" t="s">
        <v>168</v>
      </c>
      <c r="D176" s="59">
        <v>6510000000</v>
      </c>
      <c r="E176" s="10"/>
      <c r="F176" s="48">
        <f>F177</f>
        <v>755</v>
      </c>
      <c r="G176" s="32"/>
    </row>
    <row r="177" spans="2:7" ht="38.25">
      <c r="B177" s="22"/>
      <c r="C177" s="2" t="s">
        <v>95</v>
      </c>
      <c r="D177" s="59">
        <v>6510100000</v>
      </c>
      <c r="E177" s="10"/>
      <c r="F177" s="48">
        <f>F178</f>
        <v>755</v>
      </c>
      <c r="G177" s="32"/>
    </row>
    <row r="178" spans="2:7">
      <c r="B178" s="22"/>
      <c r="C178" s="2" t="s">
        <v>32</v>
      </c>
      <c r="D178" s="59">
        <v>6510110060</v>
      </c>
      <c r="E178" s="10"/>
      <c r="F178" s="48">
        <f>F179</f>
        <v>755</v>
      </c>
      <c r="G178" s="32"/>
    </row>
    <row r="179" spans="2:7">
      <c r="B179" s="22"/>
      <c r="C179" s="2" t="s">
        <v>43</v>
      </c>
      <c r="D179" s="59">
        <v>6510110060</v>
      </c>
      <c r="E179" s="10">
        <v>610</v>
      </c>
      <c r="F179" s="48">
        <f>300+255+200</f>
        <v>755</v>
      </c>
      <c r="G179" s="32"/>
    </row>
    <row r="180" spans="2:7" ht="51" customHeight="1">
      <c r="B180" s="22"/>
      <c r="C180" s="2" t="s">
        <v>169</v>
      </c>
      <c r="D180" s="59">
        <v>6600000000</v>
      </c>
      <c r="E180" s="6"/>
      <c r="F180" s="48">
        <f>F181</f>
        <v>108</v>
      </c>
      <c r="G180" s="32"/>
    </row>
    <row r="181" spans="2:7" ht="17.25" customHeight="1">
      <c r="B181" s="22"/>
      <c r="C181" s="2" t="s">
        <v>170</v>
      </c>
      <c r="D181" s="59">
        <v>6610000000</v>
      </c>
      <c r="E181" s="6"/>
      <c r="F181" s="48">
        <f>F182</f>
        <v>108</v>
      </c>
      <c r="G181" s="32"/>
    </row>
    <row r="182" spans="2:7" ht="38.25">
      <c r="B182" s="22"/>
      <c r="C182" s="2" t="s">
        <v>108</v>
      </c>
      <c r="D182" s="59">
        <v>6610100000</v>
      </c>
      <c r="E182" s="6"/>
      <c r="F182" s="48">
        <f>F184</f>
        <v>108</v>
      </c>
    </row>
    <row r="183" spans="2:7">
      <c r="B183" s="22"/>
      <c r="C183" s="2" t="s">
        <v>62</v>
      </c>
      <c r="D183" s="59">
        <v>6610110170</v>
      </c>
      <c r="E183" s="6"/>
      <c r="F183" s="48">
        <f>F184</f>
        <v>108</v>
      </c>
    </row>
    <row r="184" spans="2:7">
      <c r="B184" s="22"/>
      <c r="C184" s="2" t="s">
        <v>63</v>
      </c>
      <c r="D184" s="59">
        <v>6610110170</v>
      </c>
      <c r="E184" s="6" t="s">
        <v>78</v>
      </c>
      <c r="F184" s="48">
        <v>108</v>
      </c>
    </row>
    <row r="185" spans="2:7" ht="38.25">
      <c r="B185" s="22"/>
      <c r="C185" s="13" t="s">
        <v>48</v>
      </c>
      <c r="D185" s="59">
        <v>6700000000</v>
      </c>
      <c r="E185" s="6"/>
      <c r="F185" s="49">
        <f>F186</f>
        <v>6246.4</v>
      </c>
    </row>
    <row r="186" spans="2:7" ht="38.25">
      <c r="B186" s="22"/>
      <c r="C186" s="13" t="s">
        <v>171</v>
      </c>
      <c r="D186" s="59">
        <v>6710000000</v>
      </c>
      <c r="E186" s="6"/>
      <c r="F186" s="49">
        <f>F187</f>
        <v>6246.4</v>
      </c>
    </row>
    <row r="187" spans="2:7" ht="25.5">
      <c r="B187" s="22"/>
      <c r="C187" s="13" t="s">
        <v>109</v>
      </c>
      <c r="D187" s="59">
        <v>6710100000</v>
      </c>
      <c r="E187" s="6"/>
      <c r="F187" s="49">
        <f>F188</f>
        <v>6246.4</v>
      </c>
    </row>
    <row r="188" spans="2:7" ht="25.5">
      <c r="B188" s="22"/>
      <c r="C188" s="13" t="s">
        <v>49</v>
      </c>
      <c r="D188" s="59">
        <v>6710110280</v>
      </c>
      <c r="E188" s="6"/>
      <c r="F188" s="49">
        <f>F189+F191+F190</f>
        <v>6246.4</v>
      </c>
    </row>
    <row r="189" spans="2:7" ht="25.5">
      <c r="B189" s="22"/>
      <c r="C189" s="2" t="s">
        <v>17</v>
      </c>
      <c r="D189" s="59">
        <v>6710110280</v>
      </c>
      <c r="E189" s="6" t="s">
        <v>11</v>
      </c>
      <c r="F189" s="49">
        <f>248.5+3547.9+100+200</f>
        <v>4096.3999999999996</v>
      </c>
    </row>
    <row r="190" spans="2:7">
      <c r="B190" s="22"/>
      <c r="C190" s="2" t="s">
        <v>267</v>
      </c>
      <c r="D190" s="59">
        <v>6710110280</v>
      </c>
      <c r="E190" s="6" t="s">
        <v>261</v>
      </c>
      <c r="F190" s="49">
        <v>2100</v>
      </c>
    </row>
    <row r="191" spans="2:7">
      <c r="B191" s="22"/>
      <c r="C191" s="2" t="s">
        <v>43</v>
      </c>
      <c r="D191" s="59">
        <v>6710210280</v>
      </c>
      <c r="E191" s="6" t="s">
        <v>44</v>
      </c>
      <c r="F191" s="49">
        <f>150-100</f>
        <v>50</v>
      </c>
    </row>
    <row r="192" spans="2:7" ht="39.75" customHeight="1">
      <c r="B192" s="22"/>
      <c r="C192" s="11" t="s">
        <v>39</v>
      </c>
      <c r="D192" s="10">
        <v>6800000000</v>
      </c>
      <c r="E192" s="22"/>
      <c r="F192" s="64">
        <f>F193</f>
        <v>107.9783</v>
      </c>
    </row>
    <row r="193" spans="2:8" ht="38.25">
      <c r="C193" s="11" t="s">
        <v>155</v>
      </c>
      <c r="D193" s="10">
        <v>6810000000</v>
      </c>
      <c r="E193" s="22"/>
      <c r="F193" s="64">
        <f>F194+F197</f>
        <v>107.9783</v>
      </c>
      <c r="G193" s="40"/>
      <c r="H193" s="40"/>
    </row>
    <row r="194" spans="2:8" ht="25.5">
      <c r="C194" s="11" t="s">
        <v>156</v>
      </c>
      <c r="D194" s="10">
        <v>6810100000</v>
      </c>
      <c r="E194" s="22"/>
      <c r="F194" s="64">
        <f>F195</f>
        <v>99.304040000000001</v>
      </c>
      <c r="G194" s="40"/>
      <c r="H194" s="40"/>
    </row>
    <row r="195" spans="2:8" ht="25.5">
      <c r="C195" s="2" t="s">
        <v>157</v>
      </c>
      <c r="D195" s="10">
        <v>6810110180</v>
      </c>
      <c r="E195" s="22"/>
      <c r="F195" s="64">
        <f>F196</f>
        <v>99.304040000000001</v>
      </c>
      <c r="G195" s="40"/>
      <c r="H195" s="40"/>
    </row>
    <row r="196" spans="2:8" ht="25.5">
      <c r="C196" s="2" t="s">
        <v>17</v>
      </c>
      <c r="D196" s="10">
        <v>6810110180</v>
      </c>
      <c r="E196" s="22">
        <v>240</v>
      </c>
      <c r="F196" s="64">
        <f>98+1.30404</f>
        <v>99.304040000000001</v>
      </c>
      <c r="G196" s="40"/>
      <c r="H196" s="40"/>
    </row>
    <row r="197" spans="2:8" ht="25.5">
      <c r="C197" s="11" t="s">
        <v>158</v>
      </c>
      <c r="D197" s="65">
        <v>6810200000</v>
      </c>
      <c r="E197" s="22"/>
      <c r="F197" s="64">
        <f>F199</f>
        <v>8.6742600000000039</v>
      </c>
      <c r="G197" s="40"/>
      <c r="H197" s="40"/>
    </row>
    <row r="198" spans="2:8" ht="25.5">
      <c r="C198" s="2" t="s">
        <v>159</v>
      </c>
      <c r="D198" s="65">
        <v>6810210090</v>
      </c>
      <c r="E198" s="22"/>
      <c r="F198" s="64">
        <f>F199</f>
        <v>8.6742600000000039</v>
      </c>
      <c r="G198" s="40"/>
      <c r="H198" s="40"/>
    </row>
    <row r="199" spans="2:8">
      <c r="C199" s="2" t="s">
        <v>267</v>
      </c>
      <c r="D199" s="65">
        <v>6810210090</v>
      </c>
      <c r="E199" s="22">
        <v>410</v>
      </c>
      <c r="F199" s="64">
        <f>356-347.32574</f>
        <v>8.6742600000000039</v>
      </c>
      <c r="G199" s="40"/>
      <c r="H199" s="40"/>
    </row>
    <row r="200" spans="2:8" ht="25.5">
      <c r="B200" s="22"/>
      <c r="C200" s="4" t="s">
        <v>116</v>
      </c>
      <c r="D200" s="58">
        <v>8100000000</v>
      </c>
      <c r="E200" s="6"/>
      <c r="F200" s="49">
        <f>F201</f>
        <v>880.48299999999995</v>
      </c>
    </row>
    <row r="201" spans="2:8" ht="25.5">
      <c r="B201" s="22"/>
      <c r="C201" s="4" t="s">
        <v>117</v>
      </c>
      <c r="D201" s="58">
        <v>8110000000</v>
      </c>
      <c r="E201" s="6"/>
      <c r="F201" s="49">
        <f>F202</f>
        <v>880.48299999999995</v>
      </c>
    </row>
    <row r="202" spans="2:8" ht="25.5">
      <c r="B202" s="22"/>
      <c r="C202" s="8" t="s">
        <v>18</v>
      </c>
      <c r="D202" s="55" t="s">
        <v>119</v>
      </c>
      <c r="E202" s="6"/>
      <c r="F202" s="49">
        <f>F203</f>
        <v>880.48299999999995</v>
      </c>
    </row>
    <row r="203" spans="2:8" ht="25.5">
      <c r="B203" s="22"/>
      <c r="C203" s="2" t="s">
        <v>118</v>
      </c>
      <c r="D203" s="55" t="s">
        <v>119</v>
      </c>
      <c r="E203" s="6" t="s">
        <v>10</v>
      </c>
      <c r="F203" s="49">
        <v>880.48299999999995</v>
      </c>
    </row>
    <row r="204" spans="2:8" ht="25.5">
      <c r="B204" s="27"/>
      <c r="C204" s="4" t="s">
        <v>19</v>
      </c>
      <c r="D204" s="56" t="s">
        <v>66</v>
      </c>
      <c r="E204" s="9"/>
      <c r="F204" s="47">
        <f>F205</f>
        <v>3.8</v>
      </c>
    </row>
    <row r="205" spans="2:8" ht="25.5">
      <c r="B205" s="27"/>
      <c r="C205" s="4" t="s">
        <v>121</v>
      </c>
      <c r="D205" s="56" t="s">
        <v>122</v>
      </c>
      <c r="E205" s="9"/>
      <c r="F205" s="47">
        <f>F207</f>
        <v>3.8</v>
      </c>
    </row>
    <row r="206" spans="2:8" ht="25.5">
      <c r="B206" s="27"/>
      <c r="C206" s="4" t="s">
        <v>20</v>
      </c>
      <c r="D206" s="56" t="s">
        <v>123</v>
      </c>
      <c r="E206" s="9"/>
      <c r="F206" s="47">
        <f>F207</f>
        <v>3.8</v>
      </c>
    </row>
    <row r="207" spans="2:8" ht="25.5">
      <c r="B207" s="27"/>
      <c r="C207" s="2" t="s">
        <v>17</v>
      </c>
      <c r="D207" s="56" t="s">
        <v>123</v>
      </c>
      <c r="E207" s="9" t="s">
        <v>11</v>
      </c>
      <c r="F207" s="47">
        <v>3.8</v>
      </c>
    </row>
    <row r="208" spans="2:8" ht="38.25" hidden="1">
      <c r="B208" s="27"/>
      <c r="C208" s="2" t="s">
        <v>9</v>
      </c>
      <c r="D208" s="61"/>
      <c r="E208" s="9"/>
      <c r="F208" s="47"/>
    </row>
    <row r="209" spans="2:8" ht="25.5">
      <c r="B209" s="27"/>
      <c r="C209" s="5" t="s">
        <v>21</v>
      </c>
      <c r="D209" s="57" t="s">
        <v>67</v>
      </c>
      <c r="E209" s="9"/>
      <c r="F209" s="47">
        <f>F210</f>
        <v>116.5</v>
      </c>
    </row>
    <row r="210" spans="2:8" ht="25.5">
      <c r="B210" s="27"/>
      <c r="C210" s="4" t="s">
        <v>124</v>
      </c>
      <c r="D210" s="57" t="s">
        <v>125</v>
      </c>
      <c r="E210" s="9"/>
      <c r="F210" s="47">
        <f>F212</f>
        <v>116.5</v>
      </c>
    </row>
    <row r="211" spans="2:8" ht="25.5">
      <c r="B211" s="27"/>
      <c r="C211" s="4" t="s">
        <v>18</v>
      </c>
      <c r="D211" s="57" t="s">
        <v>126</v>
      </c>
      <c r="E211" s="9"/>
      <c r="F211" s="47">
        <f>F212</f>
        <v>116.5</v>
      </c>
    </row>
    <row r="212" spans="2:8">
      <c r="B212" s="27"/>
      <c r="C212" s="2" t="s">
        <v>110</v>
      </c>
      <c r="D212" s="57" t="s">
        <v>126</v>
      </c>
      <c r="E212" s="9" t="s">
        <v>76</v>
      </c>
      <c r="F212" s="47">
        <v>116.5</v>
      </c>
      <c r="H212" s="33"/>
    </row>
    <row r="213" spans="2:8" hidden="1">
      <c r="B213" s="3"/>
      <c r="C213" s="2" t="s">
        <v>8</v>
      </c>
      <c r="D213" s="62"/>
      <c r="E213" s="6"/>
      <c r="F213" s="49"/>
    </row>
    <row r="214" spans="2:8">
      <c r="B214" s="3"/>
      <c r="C214" s="2" t="s">
        <v>127</v>
      </c>
      <c r="D214" s="57" t="s">
        <v>68</v>
      </c>
      <c r="E214" s="6"/>
      <c r="F214" s="49">
        <f>F216</f>
        <v>200</v>
      </c>
    </row>
    <row r="215" spans="2:8" ht="25.5">
      <c r="B215" s="3"/>
      <c r="C215" s="4" t="s">
        <v>128</v>
      </c>
      <c r="D215" s="57" t="s">
        <v>130</v>
      </c>
      <c r="E215" s="6"/>
      <c r="F215" s="49">
        <f>F216</f>
        <v>200</v>
      </c>
    </row>
    <row r="216" spans="2:8" ht="25.5">
      <c r="B216" s="3"/>
      <c r="C216" s="4" t="s">
        <v>129</v>
      </c>
      <c r="D216" s="57" t="s">
        <v>131</v>
      </c>
      <c r="E216" s="6"/>
      <c r="F216" s="49">
        <f>F217</f>
        <v>200</v>
      </c>
    </row>
    <row r="217" spans="2:8">
      <c r="B217" s="3"/>
      <c r="C217" s="2" t="s">
        <v>14</v>
      </c>
      <c r="D217" s="57" t="s">
        <v>131</v>
      </c>
      <c r="E217" s="6" t="s">
        <v>15</v>
      </c>
      <c r="F217" s="49">
        <v>200</v>
      </c>
    </row>
    <row r="218" spans="2:8" ht="25.5" hidden="1">
      <c r="B218" s="27"/>
      <c r="C218" s="2" t="s">
        <v>182</v>
      </c>
      <c r="D218" s="59">
        <v>8500000000</v>
      </c>
      <c r="E218" s="6"/>
      <c r="F218" s="47">
        <f>F219</f>
        <v>0</v>
      </c>
    </row>
    <row r="219" spans="2:8" hidden="1">
      <c r="B219" s="27"/>
      <c r="C219" s="2" t="s">
        <v>183</v>
      </c>
      <c r="D219" s="59">
        <v>8510000000</v>
      </c>
      <c r="E219" s="6"/>
      <c r="F219" s="47">
        <f>F220</f>
        <v>0</v>
      </c>
    </row>
    <row r="220" spans="2:8" hidden="1">
      <c r="B220" s="27"/>
      <c r="C220" s="2" t="s">
        <v>184</v>
      </c>
      <c r="D220" s="59">
        <v>8510010050</v>
      </c>
      <c r="E220" s="6"/>
      <c r="F220" s="47">
        <f>F221+F222</f>
        <v>0</v>
      </c>
    </row>
    <row r="221" spans="2:8" hidden="1">
      <c r="B221" s="27"/>
      <c r="C221" s="35" t="s">
        <v>13</v>
      </c>
      <c r="D221" s="59">
        <v>8510010050</v>
      </c>
      <c r="E221" s="6" t="s">
        <v>12</v>
      </c>
      <c r="F221" s="47"/>
    </row>
    <row r="222" spans="2:8" ht="25.5" hidden="1">
      <c r="B222" s="27"/>
      <c r="C222" s="2" t="s">
        <v>17</v>
      </c>
      <c r="D222" s="57" t="s">
        <v>72</v>
      </c>
      <c r="E222" s="6" t="s">
        <v>11</v>
      </c>
      <c r="F222" s="47"/>
    </row>
    <row r="223" spans="2:8" ht="51">
      <c r="B223" s="27"/>
      <c r="C223" s="41" t="s">
        <v>226</v>
      </c>
      <c r="D223" s="57" t="s">
        <v>227</v>
      </c>
      <c r="E223" s="6"/>
      <c r="F223" s="50">
        <f>F224</f>
        <v>52.2</v>
      </c>
    </row>
    <row r="224" spans="2:8" ht="38.25">
      <c r="B224" s="27"/>
      <c r="C224" s="41" t="s">
        <v>228</v>
      </c>
      <c r="D224" s="57" t="s">
        <v>229</v>
      </c>
      <c r="E224" s="6"/>
      <c r="F224" s="50">
        <f>F225</f>
        <v>52.2</v>
      </c>
    </row>
    <row r="225" spans="2:6" ht="25.5">
      <c r="B225" s="27"/>
      <c r="C225" s="4" t="s">
        <v>18</v>
      </c>
      <c r="D225" s="57" t="s">
        <v>233</v>
      </c>
      <c r="E225" s="6"/>
      <c r="F225" s="50">
        <f>F226</f>
        <v>52.2</v>
      </c>
    </row>
    <row r="226" spans="2:6">
      <c r="B226" s="27"/>
      <c r="C226" s="2" t="s">
        <v>110</v>
      </c>
      <c r="D226" s="57" t="s">
        <v>233</v>
      </c>
      <c r="E226" s="6" t="s">
        <v>76</v>
      </c>
      <c r="F226" s="50">
        <v>52.2</v>
      </c>
    </row>
    <row r="227" spans="2:6" ht="25.5">
      <c r="B227" s="27"/>
      <c r="C227" s="4" t="s">
        <v>19</v>
      </c>
      <c r="D227" s="59">
        <v>8600000000</v>
      </c>
      <c r="E227" s="6"/>
      <c r="F227" s="47">
        <f>F228</f>
        <v>243</v>
      </c>
    </row>
    <row r="228" spans="2:6" ht="25.5">
      <c r="B228" s="27"/>
      <c r="C228" s="4" t="s">
        <v>121</v>
      </c>
      <c r="D228" s="59">
        <v>8610000000</v>
      </c>
      <c r="E228" s="6"/>
      <c r="F228" s="47">
        <f>F229</f>
        <v>243</v>
      </c>
    </row>
    <row r="229" spans="2:6" ht="26.25" customHeight="1">
      <c r="B229" s="27"/>
      <c r="C229" s="2" t="s">
        <v>7</v>
      </c>
      <c r="D229" s="59">
        <v>8610051180</v>
      </c>
      <c r="E229" s="6"/>
      <c r="F229" s="47">
        <f>F230</f>
        <v>243</v>
      </c>
    </row>
    <row r="230" spans="2:6" ht="30.75" customHeight="1">
      <c r="B230" s="27"/>
      <c r="C230" s="2" t="s">
        <v>118</v>
      </c>
      <c r="D230" s="59">
        <v>8610051180</v>
      </c>
      <c r="E230" s="6" t="s">
        <v>10</v>
      </c>
      <c r="F230" s="47">
        <f>212.3+30.7</f>
        <v>243</v>
      </c>
    </row>
    <row r="231" spans="2:6" ht="42" customHeight="1">
      <c r="B231" s="27"/>
      <c r="C231" s="5" t="s">
        <v>268</v>
      </c>
      <c r="D231" s="10">
        <v>8700000000</v>
      </c>
      <c r="E231" s="6"/>
      <c r="F231" s="51">
        <f>F232</f>
        <v>61.7</v>
      </c>
    </row>
    <row r="232" spans="2:6" ht="59.25" customHeight="1">
      <c r="B232" s="27"/>
      <c r="C232" s="5" t="s">
        <v>269</v>
      </c>
      <c r="D232" s="10">
        <v>8710000000</v>
      </c>
      <c r="E232" s="6"/>
      <c r="F232" s="51">
        <f>F233</f>
        <v>61.7</v>
      </c>
    </row>
    <row r="233" spans="2:6" ht="26.25" customHeight="1">
      <c r="B233" s="27"/>
      <c r="C233" s="4" t="s">
        <v>18</v>
      </c>
      <c r="D233" s="10">
        <v>8710000190</v>
      </c>
      <c r="E233" s="6"/>
      <c r="F233" s="51">
        <f>F234</f>
        <v>61.7</v>
      </c>
    </row>
    <row r="234" spans="2:6" ht="15" customHeight="1">
      <c r="B234" s="27"/>
      <c r="C234" s="2" t="s">
        <v>110</v>
      </c>
      <c r="D234" s="10">
        <v>8710000190</v>
      </c>
      <c r="E234" s="6" t="s">
        <v>76</v>
      </c>
      <c r="F234" s="51">
        <v>61.7</v>
      </c>
    </row>
    <row r="235" spans="2:6" ht="15" customHeight="1">
      <c r="B235" s="27"/>
      <c r="C235" s="2" t="s">
        <v>276</v>
      </c>
      <c r="D235" s="10">
        <v>8800000000</v>
      </c>
      <c r="E235" s="6"/>
      <c r="F235" s="51">
        <f>F236</f>
        <v>188.321</v>
      </c>
    </row>
    <row r="236" spans="2:6" ht="28.5" customHeight="1">
      <c r="B236" s="27"/>
      <c r="C236" s="2" t="s">
        <v>277</v>
      </c>
      <c r="D236" s="10">
        <v>8810000000</v>
      </c>
      <c r="E236" s="6"/>
      <c r="F236" s="51">
        <f>F237</f>
        <v>188.321</v>
      </c>
    </row>
    <row r="237" spans="2:6" ht="15" customHeight="1">
      <c r="B237" s="27"/>
      <c r="C237" s="2" t="s">
        <v>278</v>
      </c>
      <c r="D237" s="10">
        <v>8810010230</v>
      </c>
      <c r="E237" s="6"/>
      <c r="F237" s="51">
        <f>F238</f>
        <v>188.321</v>
      </c>
    </row>
    <row r="238" spans="2:6" ht="15" customHeight="1">
      <c r="B238" s="27"/>
      <c r="C238" s="2" t="s">
        <v>17</v>
      </c>
      <c r="D238" s="10">
        <v>8810010230</v>
      </c>
      <c r="E238" s="6" t="s">
        <v>11</v>
      </c>
      <c r="F238" s="51">
        <v>188.321</v>
      </c>
    </row>
    <row r="239" spans="2:6" ht="15.75">
      <c r="B239" s="25"/>
      <c r="C239" s="68"/>
      <c r="D239" s="68"/>
      <c r="E239" s="68"/>
      <c r="F239" s="68"/>
    </row>
    <row r="240" spans="2:6" ht="15.75">
      <c r="B240" s="25"/>
      <c r="C240" s="63"/>
      <c r="D240" s="63"/>
      <c r="E240" s="63"/>
      <c r="F240" s="63"/>
    </row>
    <row r="241" spans="2:6" ht="15.75" customHeight="1">
      <c r="B241" s="25"/>
      <c r="C241" s="68" t="s">
        <v>266</v>
      </c>
      <c r="D241" s="68"/>
      <c r="E241" s="68"/>
      <c r="F241" s="68"/>
    </row>
    <row r="242" spans="2:6" ht="15.75" customHeight="1">
      <c r="B242" s="25"/>
      <c r="C242" s="68" t="s">
        <v>265</v>
      </c>
      <c r="D242" s="68"/>
      <c r="E242" s="68"/>
      <c r="F242" s="68"/>
    </row>
    <row r="243" spans="2:6">
      <c r="C243" s="5"/>
      <c r="D243" s="6"/>
      <c r="E243" s="14"/>
      <c r="F243" s="52"/>
    </row>
    <row r="244" spans="2:6">
      <c r="C244" s="5"/>
      <c r="D244" s="6"/>
      <c r="E244" s="14"/>
      <c r="F244" s="52"/>
    </row>
    <row r="245" spans="2:6">
      <c r="C245" s="5"/>
      <c r="D245" s="6"/>
      <c r="E245" s="14"/>
      <c r="F245" s="52"/>
    </row>
    <row r="246" spans="2:6">
      <c r="C246" s="5"/>
      <c r="D246" s="6"/>
      <c r="E246" s="14"/>
      <c r="F246" s="52"/>
    </row>
    <row r="247" spans="2:6">
      <c r="C247" s="5"/>
      <c r="D247" s="6"/>
      <c r="E247" s="14"/>
      <c r="F247" s="52"/>
    </row>
    <row r="248" spans="2:6">
      <c r="C248" s="34"/>
      <c r="D248" s="37"/>
      <c r="E248" s="14"/>
      <c r="F248" s="52"/>
    </row>
    <row r="249" spans="2:6">
      <c r="C249" s="34"/>
      <c r="D249" s="37"/>
      <c r="E249" s="14"/>
      <c r="F249" s="52"/>
    </row>
    <row r="250" spans="2:6">
      <c r="D250" s="38"/>
      <c r="E250" s="14"/>
      <c r="F250" s="52"/>
    </row>
    <row r="251" spans="2:6">
      <c r="D251" s="38"/>
      <c r="E251" s="14"/>
      <c r="F251" s="52"/>
    </row>
  </sheetData>
  <mergeCells count="5">
    <mergeCell ref="C242:F242"/>
    <mergeCell ref="C239:F239"/>
    <mergeCell ref="C241:F241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2020-08-24T08:42:15Z</cp:lastPrinted>
  <dcterms:created xsi:type="dcterms:W3CDTF">1996-10-08T23:32:33Z</dcterms:created>
  <dcterms:modified xsi:type="dcterms:W3CDTF">2020-09-24T06:33:11Z</dcterms:modified>
</cp:coreProperties>
</file>