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32" i="1"/>
  <c r="J50"/>
  <c r="I50"/>
  <c r="H55"/>
  <c r="H50"/>
  <c r="J236"/>
  <c r="J235" s="1"/>
  <c r="I236"/>
  <c r="H236"/>
  <c r="I235"/>
  <c r="H235"/>
  <c r="I234"/>
  <c r="H234"/>
  <c r="J233"/>
  <c r="I233"/>
  <c r="H233"/>
  <c r="J231"/>
  <c r="J230" s="1"/>
  <c r="I231"/>
  <c r="I230" s="1"/>
  <c r="H231"/>
  <c r="H230" s="1"/>
  <c r="J226"/>
  <c r="I226"/>
  <c r="H226"/>
  <c r="J225"/>
  <c r="I225"/>
  <c r="H225"/>
  <c r="J222"/>
  <c r="I222"/>
  <c r="H222"/>
  <c r="J221"/>
  <c r="I221"/>
  <c r="H221"/>
  <c r="J219"/>
  <c r="I219"/>
  <c r="H219"/>
  <c r="J218"/>
  <c r="I218"/>
  <c r="H218"/>
  <c r="J216"/>
  <c r="I216"/>
  <c r="H216"/>
  <c r="J214"/>
  <c r="I214"/>
  <c r="H214"/>
  <c r="J213"/>
  <c r="I213"/>
  <c r="I209" s="1"/>
  <c r="I193" s="1"/>
  <c r="I192" s="1"/>
  <c r="I191" s="1"/>
  <c r="H213"/>
  <c r="J211"/>
  <c r="I211"/>
  <c r="J210"/>
  <c r="I210"/>
  <c r="J209"/>
  <c r="H211"/>
  <c r="H210" s="1"/>
  <c r="H209" s="1"/>
  <c r="J207"/>
  <c r="I207"/>
  <c r="H207"/>
  <c r="J205"/>
  <c r="I205"/>
  <c r="H205"/>
  <c r="J204"/>
  <c r="I204"/>
  <c r="H204"/>
  <c r="J202"/>
  <c r="J199" s="1"/>
  <c r="J198" s="1"/>
  <c r="I202"/>
  <c r="H202"/>
  <c r="J200"/>
  <c r="I200"/>
  <c r="I199"/>
  <c r="I198"/>
  <c r="H200"/>
  <c r="J196"/>
  <c r="I196"/>
  <c r="J195"/>
  <c r="I195"/>
  <c r="J194"/>
  <c r="I194"/>
  <c r="H196"/>
  <c r="H195" s="1"/>
  <c r="H194" s="1"/>
  <c r="J189"/>
  <c r="I189"/>
  <c r="J188"/>
  <c r="I188"/>
  <c r="J187"/>
  <c r="I187"/>
  <c r="J186"/>
  <c r="I186"/>
  <c r="H189"/>
  <c r="H188" s="1"/>
  <c r="J182"/>
  <c r="J181" s="1"/>
  <c r="I182"/>
  <c r="H182"/>
  <c r="H181" s="1"/>
  <c r="I181"/>
  <c r="J179"/>
  <c r="I179"/>
  <c r="H179"/>
  <c r="J178"/>
  <c r="I178"/>
  <c r="H178"/>
  <c r="J176"/>
  <c r="I176"/>
  <c r="H176"/>
  <c r="J175"/>
  <c r="I175"/>
  <c r="H175"/>
  <c r="J172"/>
  <c r="I172"/>
  <c r="J171"/>
  <c r="I171"/>
  <c r="J170"/>
  <c r="I170"/>
  <c r="J169"/>
  <c r="I169"/>
  <c r="H172"/>
  <c r="H171" s="1"/>
  <c r="H170"/>
  <c r="H169" s="1"/>
  <c r="H168" s="1"/>
  <c r="J166"/>
  <c r="I166"/>
  <c r="J165"/>
  <c r="I165"/>
  <c r="H166"/>
  <c r="H165" s="1"/>
  <c r="J162"/>
  <c r="I162"/>
  <c r="J161"/>
  <c r="I161"/>
  <c r="J160"/>
  <c r="I160"/>
  <c r="J159"/>
  <c r="I159"/>
  <c r="H162"/>
  <c r="H161"/>
  <c r="H160"/>
  <c r="J150"/>
  <c r="I150"/>
  <c r="J149"/>
  <c r="I149"/>
  <c r="J148"/>
  <c r="I148"/>
  <c r="J147"/>
  <c r="I147"/>
  <c r="H150"/>
  <c r="H149" s="1"/>
  <c r="H147" s="1"/>
  <c r="H148"/>
  <c r="J144"/>
  <c r="I144"/>
  <c r="H144"/>
  <c r="J143"/>
  <c r="I143"/>
  <c r="H143"/>
  <c r="J142"/>
  <c r="I142"/>
  <c r="H142"/>
  <c r="J140"/>
  <c r="I140"/>
  <c r="J139"/>
  <c r="I139"/>
  <c r="J138"/>
  <c r="I138"/>
  <c r="J137"/>
  <c r="I137"/>
  <c r="H140"/>
  <c r="H139" s="1"/>
  <c r="H137" s="1"/>
  <c r="J135"/>
  <c r="I135"/>
  <c r="H135"/>
  <c r="J133"/>
  <c r="J132" s="1"/>
  <c r="I133"/>
  <c r="H133"/>
  <c r="I132"/>
  <c r="J130"/>
  <c r="I130"/>
  <c r="H130"/>
  <c r="J128"/>
  <c r="I128"/>
  <c r="I127" s="1"/>
  <c r="I126" s="1"/>
  <c r="I125" s="1"/>
  <c r="H128"/>
  <c r="H127" s="1"/>
  <c r="H126" s="1"/>
  <c r="H125" s="1"/>
  <c r="J127"/>
  <c r="J121"/>
  <c r="I121"/>
  <c r="H121"/>
  <c r="J120"/>
  <c r="I120"/>
  <c r="H120"/>
  <c r="J119"/>
  <c r="I119"/>
  <c r="H119"/>
  <c r="J118"/>
  <c r="I118"/>
  <c r="H118"/>
  <c r="J116"/>
  <c r="I116"/>
  <c r="H116"/>
  <c r="J115"/>
  <c r="I115"/>
  <c r="H115"/>
  <c r="J114"/>
  <c r="I114"/>
  <c r="H114"/>
  <c r="J112"/>
  <c r="I112"/>
  <c r="H112"/>
  <c r="J111"/>
  <c r="I111"/>
  <c r="H111"/>
  <c r="J110"/>
  <c r="I110"/>
  <c r="H110"/>
  <c r="J109"/>
  <c r="I109"/>
  <c r="H109"/>
  <c r="J107"/>
  <c r="J108" s="1"/>
  <c r="J106" s="1"/>
  <c r="I107"/>
  <c r="I108" s="1"/>
  <c r="I106" s="1"/>
  <c r="H107"/>
  <c r="H108" s="1"/>
  <c r="H106" s="1"/>
  <c r="J105"/>
  <c r="I105"/>
  <c r="H105"/>
  <c r="J102"/>
  <c r="I102"/>
  <c r="H102"/>
  <c r="J101"/>
  <c r="I101"/>
  <c r="H101"/>
  <c r="J100"/>
  <c r="I100"/>
  <c r="H100"/>
  <c r="J99"/>
  <c r="I99"/>
  <c r="H99"/>
  <c r="H98" s="1"/>
  <c r="J98"/>
  <c r="I98"/>
  <c r="J95"/>
  <c r="I95"/>
  <c r="H95"/>
  <c r="J94"/>
  <c r="I94"/>
  <c r="H94"/>
  <c r="J93"/>
  <c r="I93"/>
  <c r="H93"/>
  <c r="H92" s="1"/>
  <c r="H91" s="1"/>
  <c r="J92"/>
  <c r="I92"/>
  <c r="J89"/>
  <c r="I89"/>
  <c r="H89"/>
  <c r="J88"/>
  <c r="I88"/>
  <c r="H88"/>
  <c r="J87"/>
  <c r="I87"/>
  <c r="H87"/>
  <c r="J85"/>
  <c r="I85"/>
  <c r="H85"/>
  <c r="J84"/>
  <c r="I84"/>
  <c r="H84"/>
  <c r="J83"/>
  <c r="I83"/>
  <c r="H83"/>
  <c r="J81"/>
  <c r="J80" s="1"/>
  <c r="I81"/>
  <c r="I80" s="1"/>
  <c r="H81"/>
  <c r="H80" s="1"/>
  <c r="I79"/>
  <c r="I78" s="1"/>
  <c r="H79"/>
  <c r="H78" s="1"/>
  <c r="J76"/>
  <c r="I76"/>
  <c r="J75"/>
  <c r="I75"/>
  <c r="J74"/>
  <c r="I74"/>
  <c r="J73"/>
  <c r="I73"/>
  <c r="H76"/>
  <c r="H75" s="1"/>
  <c r="H73" s="1"/>
  <c r="J71"/>
  <c r="J70" s="1"/>
  <c r="J68" s="1"/>
  <c r="I71"/>
  <c r="I70" s="1"/>
  <c r="I68" s="1"/>
  <c r="H71"/>
  <c r="H70" s="1"/>
  <c r="H68" s="1"/>
  <c r="J69"/>
  <c r="I69"/>
  <c r="H69"/>
  <c r="J66"/>
  <c r="I66"/>
  <c r="J65"/>
  <c r="I65"/>
  <c r="J64"/>
  <c r="I64"/>
  <c r="J63"/>
  <c r="I63"/>
  <c r="H66"/>
  <c r="H65" s="1"/>
  <c r="H63" s="1"/>
  <c r="H61"/>
  <c r="H60" s="1"/>
  <c r="H59" s="1"/>
  <c r="J55"/>
  <c r="I55"/>
  <c r="J54"/>
  <c r="J53" s="1"/>
  <c r="I54"/>
  <c r="I53" s="1"/>
  <c r="H54"/>
  <c r="H53" s="1"/>
  <c r="J49"/>
  <c r="I49"/>
  <c r="J48"/>
  <c r="I48"/>
  <c r="H49"/>
  <c r="H48" s="1"/>
  <c r="J47"/>
  <c r="I47"/>
  <c r="H47"/>
  <c r="J46"/>
  <c r="I46"/>
  <c r="H46"/>
  <c r="J45"/>
  <c r="I45"/>
  <c r="H45"/>
  <c r="J44"/>
  <c r="I44"/>
  <c r="H44"/>
  <c r="I40"/>
  <c r="H40"/>
  <c r="I39"/>
  <c r="H39"/>
  <c r="I38"/>
  <c r="H38"/>
  <c r="I37"/>
  <c r="H37"/>
  <c r="J39"/>
  <c r="J38" s="1"/>
  <c r="J35"/>
  <c r="I35"/>
  <c r="J34"/>
  <c r="I34"/>
  <c r="J33"/>
  <c r="I33"/>
  <c r="J32"/>
  <c r="I32"/>
  <c r="H35"/>
  <c r="H34"/>
  <c r="H33" s="1"/>
  <c r="H32" s="1"/>
  <c r="J23"/>
  <c r="I23"/>
  <c r="J22"/>
  <c r="I22"/>
  <c r="J21"/>
  <c r="I21"/>
  <c r="J20"/>
  <c r="I20"/>
  <c r="J19"/>
  <c r="I19"/>
  <c r="H23"/>
  <c r="H22" s="1"/>
  <c r="H21" s="1"/>
  <c r="H20" s="1"/>
  <c r="H19" s="1"/>
  <c r="J17"/>
  <c r="I17"/>
  <c r="J16"/>
  <c r="I16"/>
  <c r="J15"/>
  <c r="I15"/>
  <c r="J14"/>
  <c r="I14"/>
  <c r="H17"/>
  <c r="H16"/>
  <c r="H15"/>
  <c r="H14" s="1"/>
  <c r="K214"/>
  <c r="K241"/>
  <c r="J241"/>
  <c r="I241"/>
  <c r="H241"/>
  <c r="K232"/>
  <c r="K231"/>
  <c r="K227"/>
  <c r="K226"/>
  <c r="K225"/>
  <c r="J224"/>
  <c r="I224"/>
  <c r="H224"/>
  <c r="K237"/>
  <c r="K236"/>
  <c r="K233"/>
  <c r="K219"/>
  <c r="K174"/>
  <c r="K157"/>
  <c r="J156"/>
  <c r="J155" s="1"/>
  <c r="J154" s="1"/>
  <c r="J153" s="1"/>
  <c r="I156"/>
  <c r="I155" s="1"/>
  <c r="I154" s="1"/>
  <c r="I153" s="1"/>
  <c r="H156"/>
  <c r="H155" s="1"/>
  <c r="H154" s="1"/>
  <c r="H153" s="1"/>
  <c r="K145"/>
  <c r="K136"/>
  <c r="K134"/>
  <c r="K197"/>
  <c r="K194"/>
  <c r="K252"/>
  <c r="K251"/>
  <c r="K244"/>
  <c r="K220"/>
  <c r="K215"/>
  <c r="K212"/>
  <c r="K208"/>
  <c r="K206"/>
  <c r="J250"/>
  <c r="J249" s="1"/>
  <c r="J247" s="1"/>
  <c r="J246" s="1"/>
  <c r="J245" s="1"/>
  <c r="J243"/>
  <c r="J242" s="1"/>
  <c r="J240" s="1"/>
  <c r="J239" s="1"/>
  <c r="J238" s="1"/>
  <c r="J185"/>
  <c r="J184" s="1"/>
  <c r="J164"/>
  <c r="J61"/>
  <c r="J60" s="1"/>
  <c r="J59" s="1"/>
  <c r="J30"/>
  <c r="J28" s="1"/>
  <c r="J27" s="1"/>
  <c r="I250"/>
  <c r="I249" s="1"/>
  <c r="I247" s="1"/>
  <c r="I246" s="1"/>
  <c r="I245" s="1"/>
  <c r="I243"/>
  <c r="I242" s="1"/>
  <c r="I240" s="1"/>
  <c r="I239" s="1"/>
  <c r="I238" s="1"/>
  <c r="K175"/>
  <c r="I164"/>
  <c r="K73"/>
  <c r="I61"/>
  <c r="I60" s="1"/>
  <c r="I59" s="1"/>
  <c r="I30"/>
  <c r="I28" s="1"/>
  <c r="I27" s="1"/>
  <c r="H250"/>
  <c r="H249" s="1"/>
  <c r="H247" s="1"/>
  <c r="H246" s="1"/>
  <c r="H245" s="1"/>
  <c r="H243"/>
  <c r="H242" s="1"/>
  <c r="H240" s="1"/>
  <c r="H239" s="1"/>
  <c r="H238" s="1"/>
  <c r="H30"/>
  <c r="H28" s="1"/>
  <c r="H27" s="1"/>
  <c r="K95"/>
  <c r="K96"/>
  <c r="K103"/>
  <c r="K116"/>
  <c r="K52"/>
  <c r="K56"/>
  <c r="K62"/>
  <c r="K82"/>
  <c r="K90"/>
  <c r="K89" s="1"/>
  <c r="K88" s="1"/>
  <c r="K129"/>
  <c r="K165"/>
  <c r="K167"/>
  <c r="K173"/>
  <c r="K190"/>
  <c r="J79" l="1"/>
  <c r="J78" s="1"/>
  <c r="K235"/>
  <c r="J234"/>
  <c r="K234" s="1"/>
  <c r="J228"/>
  <c r="J229"/>
  <c r="I229"/>
  <c r="K229" s="1"/>
  <c r="I228"/>
  <c r="K230"/>
  <c r="H228"/>
  <c r="H229"/>
  <c r="H124"/>
  <c r="I124"/>
  <c r="H138"/>
  <c r="H64"/>
  <c r="J43"/>
  <c r="J42" s="1"/>
  <c r="I43"/>
  <c r="I42" s="1"/>
  <c r="H43"/>
  <c r="H42" s="1"/>
  <c r="J193"/>
  <c r="J192" s="1"/>
  <c r="J126"/>
  <c r="J125" s="1"/>
  <c r="J124" s="1"/>
  <c r="H74"/>
  <c r="I248"/>
  <c r="J248"/>
  <c r="K248" s="1"/>
  <c r="H248"/>
  <c r="H199"/>
  <c r="H198" s="1"/>
  <c r="H193" s="1"/>
  <c r="H192" s="1"/>
  <c r="H186"/>
  <c r="H185" s="1"/>
  <c r="H184" s="1"/>
  <c r="H187"/>
  <c r="K182"/>
  <c r="H164"/>
  <c r="H159"/>
  <c r="J146"/>
  <c r="H146"/>
  <c r="I146"/>
  <c r="J104"/>
  <c r="H104"/>
  <c r="H97" s="1"/>
  <c r="I104"/>
  <c r="J37"/>
  <c r="K176"/>
  <c r="K204"/>
  <c r="K179"/>
  <c r="K166"/>
  <c r="I168"/>
  <c r="K187"/>
  <c r="K171"/>
  <c r="K170"/>
  <c r="K156"/>
  <c r="K201"/>
  <c r="K141"/>
  <c r="K81"/>
  <c r="K51"/>
  <c r="K109"/>
  <c r="K47"/>
  <c r="K148"/>
  <c r="K143"/>
  <c r="K142"/>
  <c r="K133"/>
  <c r="K106"/>
  <c r="K144"/>
  <c r="K132"/>
  <c r="K135"/>
  <c r="K193"/>
  <c r="H158"/>
  <c r="H152" s="1"/>
  <c r="H29"/>
  <c r="J29"/>
  <c r="I29"/>
  <c r="J168"/>
  <c r="K195"/>
  <c r="K196"/>
  <c r="K216"/>
  <c r="K218"/>
  <c r="K238"/>
  <c r="K245"/>
  <c r="K203"/>
  <c r="K205"/>
  <c r="K207"/>
  <c r="K213"/>
  <c r="K217"/>
  <c r="K224"/>
  <c r="K243"/>
  <c r="K55"/>
  <c r="K39"/>
  <c r="K38" s="1"/>
  <c r="K107"/>
  <c r="K50"/>
  <c r="K221"/>
  <c r="K223"/>
  <c r="K240"/>
  <c r="K247"/>
  <c r="K250"/>
  <c r="K211"/>
  <c r="K222"/>
  <c r="K239"/>
  <c r="K242"/>
  <c r="K246"/>
  <c r="K249"/>
  <c r="K94"/>
  <c r="J91"/>
  <c r="I91"/>
  <c r="K32"/>
  <c r="K34"/>
  <c r="K33" s="1"/>
  <c r="J97"/>
  <c r="K137"/>
  <c r="K139"/>
  <c r="K59"/>
  <c r="K147"/>
  <c r="K68"/>
  <c r="K70"/>
  <c r="K69" s="1"/>
  <c r="K110"/>
  <c r="I185"/>
  <c r="K186"/>
  <c r="K98"/>
  <c r="K100"/>
  <c r="K99" s="1"/>
  <c r="K121"/>
  <c r="I158"/>
  <c r="I152" s="1"/>
  <c r="K66"/>
  <c r="K108"/>
  <c r="K149"/>
  <c r="K115"/>
  <c r="K101"/>
  <c r="K150"/>
  <c r="K72"/>
  <c r="K58"/>
  <c r="K105"/>
  <c r="K183"/>
  <c r="K180"/>
  <c r="K102"/>
  <c r="K78"/>
  <c r="K67"/>
  <c r="K86"/>
  <c r="K57"/>
  <c r="K87"/>
  <c r="K80"/>
  <c r="K79" s="1"/>
  <c r="K71"/>
  <c r="K177"/>
  <c r="K178"/>
  <c r="K181"/>
  <c r="K128"/>
  <c r="K140"/>
  <c r="K127"/>
  <c r="K228" l="1"/>
  <c r="K159"/>
  <c r="K168"/>
  <c r="J158"/>
  <c r="J152" s="1"/>
  <c r="K53"/>
  <c r="K161"/>
  <c r="K160"/>
  <c r="K155"/>
  <c r="H13"/>
  <c r="K54"/>
  <c r="K202"/>
  <c r="K37"/>
  <c r="K91"/>
  <c r="K209"/>
  <c r="K48"/>
  <c r="K49"/>
  <c r="H123"/>
  <c r="I123"/>
  <c r="K119"/>
  <c r="I13"/>
  <c r="K46"/>
  <c r="H191"/>
  <c r="K146"/>
  <c r="K120"/>
  <c r="K118" s="1"/>
  <c r="I184"/>
  <c r="K184" s="1"/>
  <c r="K185"/>
  <c r="K104"/>
  <c r="K117"/>
  <c r="K114"/>
  <c r="K113"/>
  <c r="K112"/>
  <c r="K65"/>
  <c r="K64" s="1"/>
  <c r="K63"/>
  <c r="K75"/>
  <c r="K76"/>
  <c r="K36"/>
  <c r="K61"/>
  <c r="K60"/>
  <c r="K85"/>
  <c r="K35"/>
  <c r="K77"/>
  <c r="K189"/>
  <c r="K188"/>
  <c r="K164"/>
  <c r="K172"/>
  <c r="K200"/>
  <c r="H12" l="1"/>
  <c r="H11" s="1"/>
  <c r="K153"/>
  <c r="K154"/>
  <c r="K126"/>
  <c r="K45"/>
  <c r="J191"/>
  <c r="K191" s="1"/>
  <c r="J123"/>
  <c r="K123" s="1"/>
  <c r="K122" s="1"/>
  <c r="K124"/>
  <c r="K158"/>
  <c r="I97"/>
  <c r="K92"/>
  <c r="K93"/>
  <c r="K41"/>
  <c r="K40"/>
  <c r="K83"/>
  <c r="K84"/>
  <c r="K151"/>
  <c r="K152"/>
  <c r="K198"/>
  <c r="K199"/>
  <c r="K131"/>
  <c r="K169"/>
  <c r="K163"/>
  <c r="K162"/>
  <c r="K44" l="1"/>
  <c r="K43" s="1"/>
  <c r="K192"/>
  <c r="K97"/>
  <c r="I12"/>
  <c r="I11" s="1"/>
  <c r="K130"/>
  <c r="J13" l="1"/>
  <c r="K42"/>
  <c r="K125"/>
  <c r="K111"/>
  <c r="K13" l="1"/>
  <c r="J12"/>
  <c r="K23"/>
  <c r="K24"/>
  <c r="K18"/>
  <c r="K25"/>
  <c r="K16"/>
  <c r="K12" l="1"/>
  <c r="J11"/>
  <c r="K30"/>
  <c r="K29" s="1"/>
  <c r="K31"/>
  <c r="K17"/>
  <c r="K28"/>
  <c r="K14"/>
  <c r="K15"/>
  <c r="K22"/>
  <c r="K21"/>
  <c r="K27" l="1"/>
  <c r="K20"/>
  <c r="K26" l="1"/>
  <c r="K19" l="1"/>
  <c r="K11" l="1"/>
</calcChain>
</file>

<file path=xl/sharedStrings.xml><?xml version="1.0" encoding="utf-8"?>
<sst xmlns="http://schemas.openxmlformats.org/spreadsheetml/2006/main" count="912" uniqueCount="318">
  <si>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</si>
  <si>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</si>
  <si>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</si>
  <si>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</si>
  <si>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</si>
  <si>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</si>
  <si>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</si>
  <si>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</si>
  <si>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</si>
  <si>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</si>
  <si>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</si>
  <si>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</si>
  <si>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</si>
  <si>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</si>
  <si>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</si>
  <si>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</si>
  <si>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</si>
  <si>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</si>
  <si>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</si>
  <si>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</si>
  <si>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</si>
  <si>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</si>
  <si>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</si>
  <si>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</si>
  <si>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</si>
  <si>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</si>
  <si>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</si>
  <si>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</si>
  <si>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</si>
  <si>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</si>
  <si>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</si>
  <si>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</si>
  <si>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</si>
  <si>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</si>
  <si>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</si>
  <si>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</si>
  <si>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</si>
  <si>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</si>
  <si>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</si>
  <si>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</si>
  <si>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</si>
  <si>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</si>
  <si>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</si>
  <si>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</si>
  <si>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</si>
  <si>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</si>
  <si>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</si>
  <si>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</si>
  <si>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Глава Сенного сельского поселения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</si>
  <si>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</si>
  <si>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</si>
  <si>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</si>
  <si>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</si>
  <si>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</si>
  <si>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</si>
  <si>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</si>
  <si>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</si>
  <si>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</si>
  <si>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</si>
  <si>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</si>
  <si>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</si>
  <si>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</si>
  <si>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</si>
  <si>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</si>
  <si>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</si>
  <si>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</si>
  <si>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</si>
  <si>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</si>
  <si>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</si>
  <si>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</si>
  <si>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</si>
  <si>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</si>
  <si>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</si>
  <si>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</si>
  <si>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</si>
  <si>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</si>
  <si>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</si>
  <si>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</si>
  <si>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</si>
  <si>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</si>
  <si>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</si>
  <si>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</si>
  <si>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</si>
  <si>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</si>
  <si>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</si>
  <si>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</si>
  <si>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</si>
  <si>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</si>
  <si>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Содержание мест захоронения</t>
  </si>
  <si>
    <t>Прочее благоустройство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</si>
  <si>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</si>
  <si>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</si>
  <si>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</si>
  <si>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</si>
  <si>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</si>
  <si>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</si>
  <si>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</si>
  <si>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</si>
  <si>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</si>
  <si>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</si>
  <si>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</si>
  <si>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</si>
  <si>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</si>
  <si>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</si>
  <si>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</si>
  <si>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</si>
  <si>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</si>
  <si>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Темрюкского района                                                                                      С.И. Лулудов                                                     С.И.Лулудов</t>
  </si>
  <si>
    <t>8100000190</t>
  </si>
  <si>
    <t>Финансовое обеспечение непрограммных мероприятий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</si>
  <si>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</si>
  <si>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</si>
  <si>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</si>
  <si>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</si>
  <si>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</si>
  <si>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</si>
  <si>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8000000000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</si>
  <si>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</si>
  <si>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</si>
  <si>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</si>
  <si>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</si>
  <si>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</si>
  <si>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</si>
  <si>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</si>
  <si>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</si>
  <si>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</si>
  <si>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</si>
  <si>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</si>
  <si>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</si>
  <si>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</si>
  <si>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</si>
  <si>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</si>
  <si>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</si>
  <si>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</si>
  <si>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</si>
  <si>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</si>
  <si>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</si>
  <si>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</si>
  <si>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</si>
  <si>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</si>
  <si>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</si>
  <si>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</si>
  <si>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</si>
  <si>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</si>
  <si>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</si>
  <si>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</si>
  <si>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</si>
  <si>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</si>
  <si>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</si>
  <si>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</si>
  <si>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</si>
  <si>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</si>
  <si>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6100000000</t>
  </si>
  <si>
    <t>Мероприятия по развитию водоснабжения в Сенном сельском поселении Темрюкского района</t>
  </si>
  <si>
    <t>Газоснабжение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</si>
  <si>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</si>
  <si>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</si>
  <si>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</si>
  <si>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</si>
  <si>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Реализация мероприятий по осуществлению муниципальными учреждениями капитального ремонта за счет средств поселения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</si>
  <si>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</si>
  <si>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</si>
  <si>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</si>
  <si>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</si>
  <si>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</si>
  <si>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</si>
  <si>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</si>
  <si>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</si>
  <si>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</si>
  <si>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</si>
  <si>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>Всего</t>
  </si>
  <si>
    <t xml:space="preserve">Молодежная политика </t>
  </si>
  <si>
    <t xml:space="preserve">                                                                      к решению сессии Совета 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</si>
  <si>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</si>
  <si>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III созыва 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</si>
  <si>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2017 год </t>
  </si>
  <si>
    <t>Уточненная сводная бюджетная роспись на 2017 года</t>
  </si>
  <si>
    <t>Касссовое исполнение за 2017 год</t>
  </si>
  <si>
    <t>Процент исполнения к уточненной сводной бюджетной росписи на 2017 год</t>
  </si>
  <si>
    <t>Бюджет, утвержденный решением Совета Сенного сельского поселения Темрюкского района от 22.11.2016 № 147 (в редакции от 24.12.2017 №215)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</si>
  <si>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</si>
  <si>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</si>
  <si>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</si>
  <si>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</si>
  <si>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</si>
  <si>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</si>
  <si>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</si>
  <si>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</si>
  <si>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</si>
  <si>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</si>
  <si>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</si>
  <si>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</si>
  <si>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</si>
  <si>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</si>
  <si>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Материально-техническое обеспечение администрации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</si>
  <si>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</si>
  <si>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</si>
  <si>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</si>
  <si>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</si>
  <si>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</si>
  <si>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</si>
  <si>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</si>
  <si>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</si>
  <si>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разработке программы комплексного развития социальной инфраструктуры Сенного сельского поселения</t>
  </si>
  <si>
    <t>Разработка программы комплексного развития социальной инфраструктуры Сенного сельского поселения</t>
  </si>
  <si>
    <t>Социальная инфраструктура Сенного сельского поселения Темрюкского района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</si>
  <si>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</si>
  <si>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</si>
  <si>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Уплата исполнительского сбора, наложенного судебным приставом-исполнителем </t>
  </si>
  <si>
    <t>8510051180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</si>
  <si>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</si>
  <si>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</si>
  <si>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5400000000</t>
  </si>
  <si>
    <t>5410000000</t>
  </si>
  <si>
    <t>5410100000</t>
  </si>
  <si>
    <t>5410110100</t>
  </si>
  <si>
    <t>Организация и осуществление мероприятий по пожарной безопасности</t>
  </si>
  <si>
    <t>5420000000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</si>
  <si>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</si>
  <si>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</si>
  <si>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</si>
  <si>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</si>
  <si>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</si>
  <si>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</si>
  <si>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</si>
  <si>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</si>
  <si>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</si>
  <si>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</si>
  <si>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</si>
  <si>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</si>
  <si>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</si>
  <si>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</si>
  <si>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</si>
  <si>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</si>
  <si>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</si>
  <si>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</si>
  <si>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</si>
  <si>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5610110010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</si>
  <si>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</si>
  <si>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5610160020</t>
  </si>
  <si>
    <t>Государственная программа Краснодарского края "Развитие сети автомобильных дорог Краснодарского края" подпрограмма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края"</t>
  </si>
  <si>
    <t>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за счет краевого бюджета</t>
  </si>
  <si>
    <t>Софинансирование расходных обязательств муниципальных образований Краснодарского края на капитальный ремонт и ремонт автомобильных  дорог общего пользования местного значения за счет бюджета поселения</t>
  </si>
  <si>
    <t>5610200000</t>
  </si>
  <si>
    <t>5610262440</t>
  </si>
  <si>
    <t>56102S2440</t>
  </si>
  <si>
    <t>Совершенствование организации движения транспорта и пешеходов в поселении</t>
  </si>
  <si>
    <t>5710000000</t>
  </si>
  <si>
    <t>5710100000</t>
  </si>
  <si>
    <t>5710110270</t>
  </si>
  <si>
    <t>Финансовое обеспечение расходных обязательств поселения по разработке программы комплексного развития транспортной инфраструктуры Сенного сельского поселения</t>
  </si>
  <si>
    <t>Разработка программы комплексного развития транспортной инфраструктуры Сенного сельского поселения</t>
  </si>
  <si>
    <t>Транспортная инфраструктура Сенного сельского поселения Темрюкского района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</si>
  <si>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</si>
  <si>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</si>
  <si>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</si>
  <si>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</si>
  <si>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</si>
  <si>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</si>
  <si>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</si>
  <si>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</si>
  <si>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</si>
  <si>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</si>
  <si>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</si>
  <si>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</si>
  <si>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</si>
  <si>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</si>
  <si>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</si>
  <si>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</si>
  <si>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</si>
  <si>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</si>
  <si>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</si>
  <si>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</si>
  <si>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</si>
  <si>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</si>
  <si>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</si>
  <si>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</si>
  <si>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</si>
  <si>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</si>
  <si>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</si>
  <si>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</si>
  <si>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</si>
  <si>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</si>
  <si>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</si>
  <si>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</si>
  <si>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</si>
  <si>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</si>
  <si>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</si>
  <si>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</si>
  <si>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</si>
  <si>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6210100590</t>
  </si>
  <si>
    <t>Софинансирование расходов, связанных с поэтапным доведением средней заработной платы работникам  культуры</t>
  </si>
  <si>
    <t xml:space="preserve">Реализация мероприятий по кадровому обеспечению сферы культуры и искусства </t>
  </si>
  <si>
    <t>6220000000</t>
  </si>
  <si>
    <t>6220100000</t>
  </si>
  <si>
    <t>62201S0120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</si>
  <si>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</si>
  <si>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6220160120</t>
  </si>
  <si>
    <t>Ежемесячные денежные выплаты на обеспечение поэтапного повышения уровня средней заработной платы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</si>
  <si>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</si>
  <si>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6220200000</t>
  </si>
  <si>
    <t>62202S0120</t>
  </si>
  <si>
    <t>Поэтапное повышение уровня средней заработной платы работников муниципальных учреждений культуры, искусства и кинематографии за счет средств из краевого бюджета</t>
  </si>
  <si>
    <t>6220260120</t>
  </si>
  <si>
    <t>6230000000</t>
  </si>
  <si>
    <t>6230100000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</si>
  <si>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</si>
  <si>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</si>
  <si>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Установка тротуарной плитки на прилегающей площади к МБУК «Сенная ЦКС»</t>
  </si>
  <si>
    <t>Реализация мероприятий по установке тротуарной плитки на прилегающей площади к МБУК «Сенная ЦКС»</t>
  </si>
  <si>
    <t>6230460020</t>
  </si>
  <si>
    <t xml:space="preserve">Приобретение оборудования </t>
  </si>
  <si>
    <t>Реализация мероприятий по приобретению оборудования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</si>
  <si>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</si>
  <si>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</si>
  <si>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6230560020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</si>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</sst>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9" fontId="7" fillId="0" borderId="0" xfId="2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/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1" fillId="0" borderId="0" xfId="0" applyFont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6"/>
  <sheetViews>
    <sheetView tabSelected="1" workbookViewId="0">
      <selection activeCell="O68" sqref="N68:O68"/>
    </sheetView>
  </sheetViews>
  <sheetFormatPr defaultRowHeight="12.75"/>
  <cols>
    <col min="1" max="1" width="2.5703125" style="6" customWidth="1"/>
    <col min="2" max="2" width="39" style="6" customWidth="1"/>
    <col min="3" max="3" width="4.7109375" style="14" customWidth="1"/>
    <col min="4" max="4" width="3.7109375" style="12" customWidth="1"/>
    <col min="5" max="5" width="3.140625" style="12" customWidth="1"/>
    <col min="6" max="6" width="10.28515625" style="12" customWidth="1"/>
    <col min="7" max="7" width="4.140625" style="15" customWidth="1"/>
    <col min="8" max="8" width="9.42578125" style="15" customWidth="1"/>
    <col min="9" max="9" width="9" style="3" customWidth="1"/>
    <col min="10" max="10" width="8.7109375" style="55" customWidth="1"/>
    <col min="11" max="11" width="6.7109375" style="57" customWidth="1"/>
    <col min="13" max="13" width="9.5703125" bestFit="1" customWidth="1"/>
  </cols>
  <sheetData>
    <row r="1" spans="1:13">
      <c r="D1" s="92" t="s">
        <v>106</v>
      </c>
      <c r="E1" s="92"/>
      <c r="F1" s="92"/>
      <c r="G1" s="92"/>
      <c r="H1" s="92"/>
      <c r="I1" s="92"/>
      <c r="J1" s="92"/>
      <c r="K1" s="92"/>
    </row>
    <row r="2" spans="1:13">
      <c r="D2" s="94"/>
      <c r="E2" s="94"/>
      <c r="F2" s="94"/>
      <c r="G2" s="94"/>
      <c r="H2" s="94" t="s">
        <v>172</v>
      </c>
      <c r="I2" s="94"/>
      <c r="J2" s="94"/>
      <c r="K2" s="94"/>
    </row>
    <row r="3" spans="1:13">
      <c r="D3" s="95"/>
      <c r="E3" s="95"/>
      <c r="F3" s="95"/>
      <c r="G3" s="95"/>
      <c r="H3" s="95" t="s">
        <v>173</v>
      </c>
      <c r="I3" s="95"/>
      <c r="J3" s="95"/>
      <c r="K3" s="95"/>
    </row>
    <row r="4" spans="1:13">
      <c r="D4" s="92"/>
      <c r="E4" s="92"/>
      <c r="F4" s="92"/>
      <c r="G4" s="92"/>
      <c r="H4" s="92" t="s">
        <v>174</v>
      </c>
      <c r="I4" s="92"/>
      <c r="J4" s="92"/>
      <c r="K4" s="92"/>
    </row>
    <row r="5" spans="1:13">
      <c r="B5" s="70"/>
      <c r="C5" s="6"/>
      <c r="D5" s="6"/>
      <c r="E5" s="6"/>
      <c r="F5" s="6"/>
      <c r="G5" s="6"/>
      <c r="H5" s="92"/>
      <c r="I5" s="92"/>
      <c r="J5" s="92"/>
      <c r="K5" s="92"/>
    </row>
    <row r="6" spans="1:13" s="1" customFormat="1" ht="7.5" customHeight="1">
      <c r="A6" s="6"/>
      <c r="B6" s="7"/>
      <c r="C6" s="14"/>
      <c r="D6" s="4"/>
      <c r="E6" s="4"/>
      <c r="F6" s="4"/>
      <c r="G6" s="5"/>
      <c r="H6" s="5"/>
      <c r="I6" s="5"/>
      <c r="J6" s="55"/>
      <c r="K6" s="56"/>
    </row>
    <row r="7" spans="1:13" s="2" customFormat="1" ht="25.5" customHeight="1">
      <c r="A7" s="93" t="s">
        <v>175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3" s="2" customFormat="1" ht="15" customHeight="1">
      <c r="A8" s="10"/>
      <c r="B8" s="8"/>
      <c r="C8" s="16"/>
      <c r="D8" s="13"/>
      <c r="E8" s="13"/>
      <c r="F8" s="13"/>
      <c r="G8" s="23"/>
      <c r="H8" s="23"/>
      <c r="I8" s="23"/>
      <c r="J8" s="55"/>
      <c r="K8" s="67" t="s">
        <v>5</v>
      </c>
    </row>
    <row r="9" spans="1:13" s="2" customFormat="1" ht="170.25" customHeight="1">
      <c r="A9" s="11" t="s">
        <v>4</v>
      </c>
      <c r="B9" s="9" t="s">
        <v>57</v>
      </c>
      <c r="C9" s="60" t="s">
        <v>58</v>
      </c>
      <c r="D9" s="9" t="s">
        <v>0</v>
      </c>
      <c r="E9" s="9" t="s">
        <v>1</v>
      </c>
      <c r="F9" s="61" t="s">
        <v>2</v>
      </c>
      <c r="G9" s="9" t="s">
        <v>3</v>
      </c>
      <c r="H9" s="58" t="s">
        <v>179</v>
      </c>
      <c r="I9" s="58" t="s">
        <v>176</v>
      </c>
      <c r="J9" s="59" t="s">
        <v>177</v>
      </c>
      <c r="K9" s="59" t="s">
        <v>178</v>
      </c>
    </row>
    <row r="10" spans="1:13" s="65" customFormat="1" ht="12.75" customHeight="1">
      <c r="A10" s="63">
        <v>1</v>
      </c>
      <c r="B10" s="62">
        <v>2</v>
      </c>
      <c r="C10" s="63">
        <v>3</v>
      </c>
      <c r="D10" s="62">
        <v>4</v>
      </c>
      <c r="E10" s="62">
        <v>5</v>
      </c>
      <c r="F10" s="62">
        <v>6</v>
      </c>
      <c r="G10" s="62">
        <v>7</v>
      </c>
      <c r="H10" s="58">
        <v>8</v>
      </c>
      <c r="I10" s="58">
        <v>9</v>
      </c>
      <c r="J10" s="64">
        <v>10</v>
      </c>
      <c r="K10" s="64">
        <v>11</v>
      </c>
    </row>
    <row r="11" spans="1:13">
      <c r="A11" s="7"/>
      <c r="B11" s="17" t="s">
        <v>170</v>
      </c>
      <c r="C11" s="25"/>
      <c r="D11" s="71"/>
      <c r="E11" s="71"/>
      <c r="F11" s="71"/>
      <c r="G11" s="72"/>
      <c r="H11" s="28">
        <f>H12</f>
        <v>53377.727999999996</v>
      </c>
      <c r="I11" s="28">
        <f>I12</f>
        <v>53377.727999999996</v>
      </c>
      <c r="J11" s="28">
        <f>J12</f>
        <v>49509.840999999993</v>
      </c>
      <c r="K11" s="66">
        <f>K12</f>
        <v>92.753743658778433</v>
      </c>
      <c r="M11" s="24"/>
    </row>
    <row r="12" spans="1:13">
      <c r="A12" s="18" t="s">
        <v>6</v>
      </c>
      <c r="B12" s="68" t="s">
        <v>59</v>
      </c>
      <c r="C12" s="73">
        <v>992</v>
      </c>
      <c r="D12" s="26"/>
      <c r="E12" s="26"/>
      <c r="F12" s="26"/>
      <c r="G12" s="27"/>
      <c r="H12" s="28">
        <f>H13+H91+H97+H123+H152+H184+H191+H245+H238</f>
        <v>53377.727999999996</v>
      </c>
      <c r="I12" s="28">
        <f>I13+I91+I97+I123+I152+I184+I191+I245+I238</f>
        <v>53377.727999999996</v>
      </c>
      <c r="J12" s="28">
        <f>J13+J91+J97+J123+J152+J184+J191+J245+J238</f>
        <v>49509.840999999993</v>
      </c>
      <c r="K12" s="28">
        <f>J12/I12*100</f>
        <v>92.753743658778433</v>
      </c>
      <c r="M12" s="24"/>
    </row>
    <row r="13" spans="1:13">
      <c r="A13" s="18"/>
      <c r="B13" s="29" t="s">
        <v>7</v>
      </c>
      <c r="C13" s="74">
        <v>992</v>
      </c>
      <c r="D13" s="31" t="s">
        <v>8</v>
      </c>
      <c r="E13" s="31"/>
      <c r="F13" s="31"/>
      <c r="G13" s="32"/>
      <c r="H13" s="33">
        <f>H14+H19+H32+H37+H42</f>
        <v>12779.855999999998</v>
      </c>
      <c r="I13" s="33">
        <f>I14+I19+I32+I37+I42</f>
        <v>12779.855999999998</v>
      </c>
      <c r="J13" s="33">
        <f>J14+J19+J32+J37+J42</f>
        <v>12679.835999999999</v>
      </c>
      <c r="K13" s="28">
        <f>J13/I13*100</f>
        <v>99.21736207356328</v>
      </c>
    </row>
    <row r="14" spans="1:13" ht="38.25">
      <c r="A14" s="19"/>
      <c r="B14" s="20" t="s">
        <v>9</v>
      </c>
      <c r="C14" s="30">
        <v>992</v>
      </c>
      <c r="D14" s="35" t="s">
        <v>8</v>
      </c>
      <c r="E14" s="35" t="s">
        <v>10</v>
      </c>
      <c r="F14" s="35"/>
      <c r="G14" s="36"/>
      <c r="H14" s="81">
        <f>H15</f>
        <v>621.31700000000001</v>
      </c>
      <c r="I14" s="81">
        <f t="shared" ref="I14:J14" si="0">I15</f>
        <v>621.31700000000001</v>
      </c>
      <c r="J14" s="81">
        <f t="shared" si="0"/>
        <v>621.31700000000001</v>
      </c>
      <c r="K14" s="53">
        <f t="shared" ref="K14:K83" si="1">J14/I14*100</f>
        <v>100</v>
      </c>
    </row>
    <row r="15" spans="1:13" ht="38.25" hidden="1">
      <c r="A15" s="19"/>
      <c r="B15" s="43" t="s">
        <v>180</v>
      </c>
      <c r="C15" s="30">
        <v>992</v>
      </c>
      <c r="D15" s="35" t="s">
        <v>8</v>
      </c>
      <c r="E15" s="35" t="s">
        <v>10</v>
      </c>
      <c r="F15" s="38">
        <v>8000000000</v>
      </c>
      <c r="G15" s="36"/>
      <c r="H15" s="81">
        <f>H17</f>
        <v>621.31700000000001</v>
      </c>
      <c r="I15" s="81">
        <f t="shared" ref="I15:J15" si="2">I17</f>
        <v>621.31700000000001</v>
      </c>
      <c r="J15" s="81">
        <f t="shared" si="2"/>
        <v>621.31700000000001</v>
      </c>
      <c r="K15" s="53">
        <f t="shared" si="1"/>
        <v>100</v>
      </c>
    </row>
    <row r="16" spans="1:13" ht="25.5">
      <c r="A16" s="19"/>
      <c r="B16" s="43" t="s">
        <v>181</v>
      </c>
      <c r="C16" s="30">
        <v>992</v>
      </c>
      <c r="D16" s="39" t="s">
        <v>8</v>
      </c>
      <c r="E16" s="39" t="s">
        <v>10</v>
      </c>
      <c r="F16" s="40">
        <v>8100000000</v>
      </c>
      <c r="G16" s="36"/>
      <c r="H16" s="81">
        <f>H18</f>
        <v>621.31700000000001</v>
      </c>
      <c r="I16" s="81">
        <f t="shared" ref="I16:J16" si="3">I18</f>
        <v>621.31700000000001</v>
      </c>
      <c r="J16" s="81">
        <f t="shared" si="3"/>
        <v>621.31700000000001</v>
      </c>
      <c r="K16" s="53">
        <f t="shared" si="1"/>
        <v>100</v>
      </c>
    </row>
    <row r="17" spans="1:11" ht="25.5">
      <c r="A17" s="19"/>
      <c r="B17" s="82" t="s">
        <v>49</v>
      </c>
      <c r="C17" s="30">
        <v>992</v>
      </c>
      <c r="D17" s="39" t="s">
        <v>8</v>
      </c>
      <c r="E17" s="39" t="s">
        <v>10</v>
      </c>
      <c r="F17" s="42" t="s">
        <v>108</v>
      </c>
      <c r="G17" s="41"/>
      <c r="H17" s="81">
        <f>H18</f>
        <v>621.31700000000001</v>
      </c>
      <c r="I17" s="81">
        <f t="shared" ref="I17:J17" si="4">I18</f>
        <v>621.31700000000001</v>
      </c>
      <c r="J17" s="81">
        <f t="shared" si="4"/>
        <v>621.31700000000001</v>
      </c>
      <c r="K17" s="53">
        <f t="shared" si="1"/>
        <v>100</v>
      </c>
    </row>
    <row r="18" spans="1:11" ht="27" customHeight="1">
      <c r="A18" s="19"/>
      <c r="B18" s="20" t="s">
        <v>182</v>
      </c>
      <c r="C18" s="30">
        <v>992</v>
      </c>
      <c r="D18" s="39" t="s">
        <v>8</v>
      </c>
      <c r="E18" s="39" t="s">
        <v>10</v>
      </c>
      <c r="F18" s="42" t="s">
        <v>108</v>
      </c>
      <c r="G18" s="41" t="s">
        <v>101</v>
      </c>
      <c r="H18" s="81">
        <v>621.31700000000001</v>
      </c>
      <c r="I18" s="81">
        <v>621.31700000000001</v>
      </c>
      <c r="J18" s="81">
        <v>621.31700000000001</v>
      </c>
      <c r="K18" s="53">
        <f t="shared" si="1"/>
        <v>100</v>
      </c>
    </row>
    <row r="19" spans="1:11" ht="50.25" customHeight="1">
      <c r="A19" s="19"/>
      <c r="B19" s="20" t="s">
        <v>110</v>
      </c>
      <c r="C19" s="30">
        <v>992</v>
      </c>
      <c r="D19" s="35" t="s">
        <v>8</v>
      </c>
      <c r="E19" s="35" t="s">
        <v>11</v>
      </c>
      <c r="F19" s="35"/>
      <c r="G19" s="36"/>
      <c r="H19" s="81">
        <f>H20+H27</f>
        <v>5659.4</v>
      </c>
      <c r="I19" s="81">
        <f t="shared" ref="I19:J19" si="5">I20+I27</f>
        <v>5659.4</v>
      </c>
      <c r="J19" s="81">
        <f t="shared" si="5"/>
        <v>5659.4</v>
      </c>
      <c r="K19" s="53">
        <f t="shared" si="1"/>
        <v>100</v>
      </c>
    </row>
    <row r="20" spans="1:11" ht="25.5">
      <c r="A20" s="19"/>
      <c r="B20" s="20" t="s">
        <v>62</v>
      </c>
      <c r="C20" s="30">
        <v>992</v>
      </c>
      <c r="D20" s="35" t="s">
        <v>8</v>
      </c>
      <c r="E20" s="35" t="s">
        <v>11</v>
      </c>
      <c r="F20" s="83" t="s">
        <v>112</v>
      </c>
      <c r="G20" s="41"/>
      <c r="H20" s="81">
        <f>H21</f>
        <v>5655.5999999999995</v>
      </c>
      <c r="I20" s="81">
        <f t="shared" ref="I20:J22" si="6">I21</f>
        <v>5655.5999999999995</v>
      </c>
      <c r="J20" s="81">
        <f t="shared" si="6"/>
        <v>5655.5999999999995</v>
      </c>
      <c r="K20" s="53">
        <f t="shared" si="1"/>
        <v>100</v>
      </c>
    </row>
    <row r="21" spans="1:11" ht="25.5">
      <c r="A21" s="19"/>
      <c r="B21" s="20" t="s">
        <v>63</v>
      </c>
      <c r="C21" s="30">
        <v>992</v>
      </c>
      <c r="D21" s="35" t="s">
        <v>8</v>
      </c>
      <c r="E21" s="35" t="s">
        <v>11</v>
      </c>
      <c r="F21" s="84" t="s">
        <v>113</v>
      </c>
      <c r="G21" s="36"/>
      <c r="H21" s="81">
        <f>H22</f>
        <v>5655.5999999999995</v>
      </c>
      <c r="I21" s="81">
        <f t="shared" si="6"/>
        <v>5655.5999999999995</v>
      </c>
      <c r="J21" s="81">
        <f t="shared" si="6"/>
        <v>5655.5999999999995</v>
      </c>
      <c r="K21" s="53">
        <f t="shared" si="1"/>
        <v>100</v>
      </c>
    </row>
    <row r="22" spans="1:11" ht="51">
      <c r="A22" s="19"/>
      <c r="B22" s="20" t="s">
        <v>111</v>
      </c>
      <c r="C22" s="30">
        <v>992</v>
      </c>
      <c r="D22" s="35" t="s">
        <v>8</v>
      </c>
      <c r="E22" s="35" t="s">
        <v>11</v>
      </c>
      <c r="F22" s="84" t="s">
        <v>114</v>
      </c>
      <c r="G22" s="36"/>
      <c r="H22" s="81">
        <f>H23</f>
        <v>5655.5999999999995</v>
      </c>
      <c r="I22" s="81">
        <f t="shared" si="6"/>
        <v>5655.5999999999995</v>
      </c>
      <c r="J22" s="81">
        <f t="shared" si="6"/>
        <v>5655.5999999999995</v>
      </c>
      <c r="K22" s="53">
        <f t="shared" si="1"/>
        <v>100</v>
      </c>
    </row>
    <row r="23" spans="1:11" ht="25.5">
      <c r="A23" s="19"/>
      <c r="B23" s="43" t="s">
        <v>49</v>
      </c>
      <c r="C23" s="30">
        <v>992</v>
      </c>
      <c r="D23" s="35" t="s">
        <v>8</v>
      </c>
      <c r="E23" s="35" t="s">
        <v>11</v>
      </c>
      <c r="F23" s="84" t="s">
        <v>115</v>
      </c>
      <c r="G23" s="36"/>
      <c r="H23" s="81">
        <f>H24+H25+H26</f>
        <v>5655.5999999999995</v>
      </c>
      <c r="I23" s="81">
        <f t="shared" ref="I23:J23" si="7">I24+I25+I26</f>
        <v>5655.5999999999995</v>
      </c>
      <c r="J23" s="81">
        <f t="shared" si="7"/>
        <v>5655.5999999999995</v>
      </c>
      <c r="K23" s="53">
        <f t="shared" si="1"/>
        <v>100</v>
      </c>
    </row>
    <row r="24" spans="1:11" ht="25.5">
      <c r="A24" s="19"/>
      <c r="B24" s="20" t="s">
        <v>183</v>
      </c>
      <c r="C24" s="30">
        <v>992</v>
      </c>
      <c r="D24" s="35" t="s">
        <v>8</v>
      </c>
      <c r="E24" s="35" t="s">
        <v>11</v>
      </c>
      <c r="F24" s="84" t="s">
        <v>115</v>
      </c>
      <c r="G24" s="41" t="s">
        <v>101</v>
      </c>
      <c r="H24" s="81">
        <v>3825.5</v>
      </c>
      <c r="I24" s="81">
        <v>3825.5</v>
      </c>
      <c r="J24" s="81">
        <v>3825.5</v>
      </c>
      <c r="K24" s="53">
        <f t="shared" si="1"/>
        <v>100</v>
      </c>
    </row>
    <row r="25" spans="1:11" ht="25.5">
      <c r="A25" s="19"/>
      <c r="B25" s="20" t="s">
        <v>61</v>
      </c>
      <c r="C25" s="30">
        <v>992</v>
      </c>
      <c r="D25" s="35" t="s">
        <v>8</v>
      </c>
      <c r="E25" s="35" t="s">
        <v>11</v>
      </c>
      <c r="F25" s="84" t="s">
        <v>115</v>
      </c>
      <c r="G25" s="41" t="s">
        <v>102</v>
      </c>
      <c r="H25" s="81">
        <v>1818.4</v>
      </c>
      <c r="I25" s="81">
        <v>1818.4</v>
      </c>
      <c r="J25" s="81">
        <v>1818.4</v>
      </c>
      <c r="K25" s="53">
        <f t="shared" si="1"/>
        <v>100</v>
      </c>
    </row>
    <row r="26" spans="1:11">
      <c r="A26" s="19"/>
      <c r="B26" s="20" t="s">
        <v>64</v>
      </c>
      <c r="C26" s="30">
        <v>992</v>
      </c>
      <c r="D26" s="35" t="s">
        <v>8</v>
      </c>
      <c r="E26" s="35" t="s">
        <v>11</v>
      </c>
      <c r="F26" s="36" t="s">
        <v>115</v>
      </c>
      <c r="G26" s="36" t="s">
        <v>103</v>
      </c>
      <c r="H26" s="81">
        <v>11.7</v>
      </c>
      <c r="I26" s="81">
        <v>11.7</v>
      </c>
      <c r="J26" s="81">
        <v>11.7</v>
      </c>
      <c r="K26" s="53">
        <f t="shared" si="1"/>
        <v>100</v>
      </c>
    </row>
    <row r="27" spans="1:11" ht="25.5" hidden="1">
      <c r="A27" s="19"/>
      <c r="B27" s="20" t="s">
        <v>109</v>
      </c>
      <c r="C27" s="30">
        <v>992</v>
      </c>
      <c r="D27" s="35" t="s">
        <v>8</v>
      </c>
      <c r="E27" s="35" t="s">
        <v>11</v>
      </c>
      <c r="F27" s="36" t="s">
        <v>116</v>
      </c>
      <c r="G27" s="36"/>
      <c r="H27" s="37">
        <f t="shared" ref="H27:J30" si="8">H28</f>
        <v>3.8</v>
      </c>
      <c r="I27" s="37">
        <f t="shared" si="8"/>
        <v>3.8</v>
      </c>
      <c r="J27" s="37">
        <f t="shared" si="8"/>
        <v>3.8</v>
      </c>
      <c r="K27" s="53">
        <f t="shared" si="1"/>
        <v>100</v>
      </c>
    </row>
    <row r="28" spans="1:11" ht="38.25">
      <c r="A28" s="19"/>
      <c r="B28" s="43" t="s">
        <v>50</v>
      </c>
      <c r="C28" s="85">
        <v>992</v>
      </c>
      <c r="D28" s="43" t="s">
        <v>8</v>
      </c>
      <c r="E28" s="43" t="s">
        <v>11</v>
      </c>
      <c r="F28" s="84" t="s">
        <v>117</v>
      </c>
      <c r="G28" s="36"/>
      <c r="H28" s="37">
        <f>H30</f>
        <v>3.8</v>
      </c>
      <c r="I28" s="37">
        <f>I30</f>
        <v>3.8</v>
      </c>
      <c r="J28" s="37">
        <f>J30</f>
        <v>3.8</v>
      </c>
      <c r="K28" s="53">
        <f t="shared" si="1"/>
        <v>100</v>
      </c>
    </row>
    <row r="29" spans="1:11" ht="38.25">
      <c r="A29" s="19"/>
      <c r="B29" s="43" t="s">
        <v>184</v>
      </c>
      <c r="C29" s="85">
        <v>992</v>
      </c>
      <c r="D29" s="43" t="s">
        <v>8</v>
      </c>
      <c r="E29" s="43" t="s">
        <v>11</v>
      </c>
      <c r="F29" s="84" t="s">
        <v>185</v>
      </c>
      <c r="G29" s="36"/>
      <c r="H29" s="37">
        <f>H30</f>
        <v>3.8</v>
      </c>
      <c r="I29" s="37">
        <f>I30</f>
        <v>3.8</v>
      </c>
      <c r="J29" s="37">
        <f>J30</f>
        <v>3.8</v>
      </c>
      <c r="K29" s="53">
        <f>K30</f>
        <v>100</v>
      </c>
    </row>
    <row r="30" spans="1:11" ht="25.5">
      <c r="A30" s="19"/>
      <c r="B30" s="43" t="s">
        <v>51</v>
      </c>
      <c r="C30" s="85">
        <v>992</v>
      </c>
      <c r="D30" s="43" t="s">
        <v>8</v>
      </c>
      <c r="E30" s="43" t="s">
        <v>11</v>
      </c>
      <c r="F30" s="84" t="s">
        <v>186</v>
      </c>
      <c r="G30" s="36"/>
      <c r="H30" s="37">
        <f t="shared" si="8"/>
        <v>3.8</v>
      </c>
      <c r="I30" s="37">
        <f t="shared" si="8"/>
        <v>3.8</v>
      </c>
      <c r="J30" s="37">
        <f t="shared" si="8"/>
        <v>3.8</v>
      </c>
      <c r="K30" s="53">
        <f t="shared" si="1"/>
        <v>100</v>
      </c>
    </row>
    <row r="31" spans="1:11" ht="25.5">
      <c r="A31" s="19"/>
      <c r="B31" s="20" t="s">
        <v>61</v>
      </c>
      <c r="C31" s="85">
        <v>992</v>
      </c>
      <c r="D31" s="43" t="s">
        <v>8</v>
      </c>
      <c r="E31" s="43" t="s">
        <v>11</v>
      </c>
      <c r="F31" s="84" t="s">
        <v>186</v>
      </c>
      <c r="G31" s="36" t="s">
        <v>102</v>
      </c>
      <c r="H31" s="37">
        <v>3.8</v>
      </c>
      <c r="I31" s="37">
        <v>3.8</v>
      </c>
      <c r="J31" s="37">
        <v>3.8</v>
      </c>
      <c r="K31" s="53">
        <f t="shared" si="1"/>
        <v>100</v>
      </c>
    </row>
    <row r="32" spans="1:11" ht="41.25" customHeight="1">
      <c r="A32" s="19"/>
      <c r="B32" s="20" t="s">
        <v>12</v>
      </c>
      <c r="C32" s="85">
        <v>992</v>
      </c>
      <c r="D32" s="43" t="s">
        <v>8</v>
      </c>
      <c r="E32" s="43" t="s">
        <v>13</v>
      </c>
      <c r="F32" s="43"/>
      <c r="G32" s="36"/>
      <c r="H32" s="81">
        <f>H33</f>
        <v>111.21899999999999</v>
      </c>
      <c r="I32" s="81">
        <f t="shared" ref="I32:J33" si="9">I33</f>
        <v>111.21899999999999</v>
      </c>
      <c r="J32" s="81">
        <f t="shared" si="9"/>
        <v>111.21899999999999</v>
      </c>
      <c r="K32" s="53">
        <f t="shared" si="1"/>
        <v>100</v>
      </c>
    </row>
    <row r="33" spans="1:11" ht="38.25">
      <c r="A33" s="19"/>
      <c r="B33" s="45" t="s">
        <v>52</v>
      </c>
      <c r="C33" s="85">
        <v>992</v>
      </c>
      <c r="D33" s="44" t="s">
        <v>8</v>
      </c>
      <c r="E33" s="44" t="s">
        <v>13</v>
      </c>
      <c r="F33" s="48" t="s">
        <v>118</v>
      </c>
      <c r="G33" s="36"/>
      <c r="H33" s="81">
        <f>H34</f>
        <v>111.21899999999999</v>
      </c>
      <c r="I33" s="81">
        <f t="shared" si="9"/>
        <v>111.21899999999999</v>
      </c>
      <c r="J33" s="81">
        <f t="shared" si="9"/>
        <v>111.21899999999999</v>
      </c>
      <c r="K33" s="37">
        <f>K34</f>
        <v>100</v>
      </c>
    </row>
    <row r="34" spans="1:11" ht="25.5">
      <c r="A34" s="19"/>
      <c r="B34" s="43" t="s">
        <v>187</v>
      </c>
      <c r="C34" s="85">
        <v>992</v>
      </c>
      <c r="D34" s="44" t="s">
        <v>8</v>
      </c>
      <c r="E34" s="44" t="s">
        <v>13</v>
      </c>
      <c r="F34" s="48" t="s">
        <v>188</v>
      </c>
      <c r="G34" s="36"/>
      <c r="H34" s="81">
        <f>H36</f>
        <v>111.21899999999999</v>
      </c>
      <c r="I34" s="81">
        <f t="shared" ref="I34:J34" si="10">I36</f>
        <v>111.21899999999999</v>
      </c>
      <c r="J34" s="81">
        <f t="shared" si="10"/>
        <v>111.21899999999999</v>
      </c>
      <c r="K34" s="53">
        <f t="shared" si="1"/>
        <v>100</v>
      </c>
    </row>
    <row r="35" spans="1:11" ht="25.5">
      <c r="A35" s="69"/>
      <c r="B35" s="43" t="s">
        <v>49</v>
      </c>
      <c r="C35" s="85">
        <v>992</v>
      </c>
      <c r="D35" s="44" t="s">
        <v>8</v>
      </c>
      <c r="E35" s="44" t="s">
        <v>13</v>
      </c>
      <c r="F35" s="48" t="s">
        <v>189</v>
      </c>
      <c r="G35" s="36"/>
      <c r="H35" s="81">
        <f>H36</f>
        <v>111.21899999999999</v>
      </c>
      <c r="I35" s="81">
        <f t="shared" ref="I35:J35" si="11">I36</f>
        <v>111.21899999999999</v>
      </c>
      <c r="J35" s="81">
        <f t="shared" si="11"/>
        <v>111.21899999999999</v>
      </c>
      <c r="K35" s="53">
        <f t="shared" si="1"/>
        <v>100</v>
      </c>
    </row>
    <row r="36" spans="1:11">
      <c r="A36" s="19"/>
      <c r="B36" s="20" t="s">
        <v>14</v>
      </c>
      <c r="C36" s="85">
        <v>992</v>
      </c>
      <c r="D36" s="44" t="s">
        <v>8</v>
      </c>
      <c r="E36" s="44" t="s">
        <v>13</v>
      </c>
      <c r="F36" s="48" t="s">
        <v>189</v>
      </c>
      <c r="G36" s="36" t="s">
        <v>15</v>
      </c>
      <c r="H36" s="81">
        <v>111.21899999999999</v>
      </c>
      <c r="I36" s="81">
        <v>111.21899999999999</v>
      </c>
      <c r="J36" s="81">
        <v>111.21899999999999</v>
      </c>
      <c r="K36" s="53">
        <f t="shared" si="1"/>
        <v>100</v>
      </c>
    </row>
    <row r="37" spans="1:11" ht="15.75" customHeight="1">
      <c r="A37" s="69"/>
      <c r="B37" s="20" t="s">
        <v>16</v>
      </c>
      <c r="C37" s="85">
        <v>992</v>
      </c>
      <c r="D37" s="44" t="s">
        <v>8</v>
      </c>
      <c r="E37" s="44" t="s">
        <v>17</v>
      </c>
      <c r="F37" s="46"/>
      <c r="G37" s="48"/>
      <c r="H37" s="47">
        <f>H39</f>
        <v>100</v>
      </c>
      <c r="I37" s="47">
        <f>I39</f>
        <v>100</v>
      </c>
      <c r="J37" s="47">
        <f>J39</f>
        <v>0</v>
      </c>
      <c r="K37" s="53">
        <f>J37/I37*100</f>
        <v>0</v>
      </c>
    </row>
    <row r="38" spans="1:11" ht="27.75" customHeight="1">
      <c r="A38" s="69"/>
      <c r="B38" s="20" t="s">
        <v>53</v>
      </c>
      <c r="C38" s="85">
        <v>992</v>
      </c>
      <c r="D38" s="44" t="s">
        <v>8</v>
      </c>
      <c r="E38" s="44" t="s">
        <v>17</v>
      </c>
      <c r="F38" s="48" t="s">
        <v>119</v>
      </c>
      <c r="G38" s="48"/>
      <c r="H38" s="47">
        <f>H39</f>
        <v>100</v>
      </c>
      <c r="I38" s="47">
        <f>I39</f>
        <v>100</v>
      </c>
      <c r="J38" s="47">
        <f>J39</f>
        <v>0</v>
      </c>
      <c r="K38" s="37">
        <f>K39</f>
        <v>0</v>
      </c>
    </row>
    <row r="39" spans="1:11" ht="38.25">
      <c r="A39" s="69"/>
      <c r="B39" s="43" t="s">
        <v>190</v>
      </c>
      <c r="C39" s="85">
        <v>992</v>
      </c>
      <c r="D39" s="44" t="s">
        <v>8</v>
      </c>
      <c r="E39" s="44" t="s">
        <v>17</v>
      </c>
      <c r="F39" s="48" t="s">
        <v>192</v>
      </c>
      <c r="G39" s="48"/>
      <c r="H39" s="47">
        <f>H40</f>
        <v>100</v>
      </c>
      <c r="I39" s="47">
        <f>I40</f>
        <v>100</v>
      </c>
      <c r="J39" s="47">
        <f>J40</f>
        <v>0</v>
      </c>
      <c r="K39" s="53">
        <f t="shared" si="1"/>
        <v>0</v>
      </c>
    </row>
    <row r="40" spans="1:11" ht="25.5">
      <c r="A40" s="19"/>
      <c r="B40" s="43" t="s">
        <v>191</v>
      </c>
      <c r="C40" s="85">
        <v>992</v>
      </c>
      <c r="D40" s="44" t="s">
        <v>8</v>
      </c>
      <c r="E40" s="44" t="s">
        <v>17</v>
      </c>
      <c r="F40" s="48" t="s">
        <v>193</v>
      </c>
      <c r="G40" s="48"/>
      <c r="H40" s="47">
        <f>H41</f>
        <v>100</v>
      </c>
      <c r="I40" s="47">
        <f>I41</f>
        <v>100</v>
      </c>
      <c r="J40" s="47">
        <v>0</v>
      </c>
      <c r="K40" s="53">
        <f t="shared" si="1"/>
        <v>0</v>
      </c>
    </row>
    <row r="41" spans="1:11">
      <c r="A41" s="19"/>
      <c r="B41" s="20" t="s">
        <v>18</v>
      </c>
      <c r="C41" s="85">
        <v>992</v>
      </c>
      <c r="D41" s="44" t="s">
        <v>8</v>
      </c>
      <c r="E41" s="44" t="s">
        <v>17</v>
      </c>
      <c r="F41" s="48" t="s">
        <v>193</v>
      </c>
      <c r="G41" s="48" t="s">
        <v>19</v>
      </c>
      <c r="H41" s="47">
        <v>100</v>
      </c>
      <c r="I41" s="47">
        <v>100</v>
      </c>
      <c r="J41" s="47">
        <v>0</v>
      </c>
      <c r="K41" s="53">
        <f t="shared" si="1"/>
        <v>0</v>
      </c>
    </row>
    <row r="42" spans="1:11">
      <c r="A42" s="19"/>
      <c r="B42" s="20" t="s">
        <v>20</v>
      </c>
      <c r="C42" s="30">
        <v>992</v>
      </c>
      <c r="D42" s="44" t="s">
        <v>8</v>
      </c>
      <c r="E42" s="44" t="s">
        <v>21</v>
      </c>
      <c r="F42" s="44"/>
      <c r="G42" s="48"/>
      <c r="H42" s="47">
        <f>H43+H63+H68+H73++H78+H83+H87</f>
        <v>6287.9199999999983</v>
      </c>
      <c r="I42" s="47">
        <f t="shared" ref="I42:J42" si="12">I43+I63+I68+I73++I78+I83+I87</f>
        <v>6287.9199999999983</v>
      </c>
      <c r="J42" s="47">
        <f t="shared" si="12"/>
        <v>6287.8999999999987</v>
      </c>
      <c r="K42" s="53">
        <f t="shared" si="1"/>
        <v>99.999681929795543</v>
      </c>
    </row>
    <row r="43" spans="1:11" ht="25.5">
      <c r="A43" s="19"/>
      <c r="B43" s="20" t="s">
        <v>62</v>
      </c>
      <c r="C43" s="85">
        <v>992</v>
      </c>
      <c r="D43" s="43" t="s">
        <v>8</v>
      </c>
      <c r="E43" s="43" t="s">
        <v>21</v>
      </c>
      <c r="F43" s="84" t="s">
        <v>112</v>
      </c>
      <c r="G43" s="36"/>
      <c r="H43" s="81">
        <f>H44+H48+H53+H59</f>
        <v>5274.119999999999</v>
      </c>
      <c r="I43" s="81">
        <f t="shared" ref="I43:J43" si="13">I44+I48+I53+I59</f>
        <v>5274.119999999999</v>
      </c>
      <c r="J43" s="81">
        <f t="shared" si="13"/>
        <v>5274.0999999999995</v>
      </c>
      <c r="K43" s="37">
        <f>K44</f>
        <v>100</v>
      </c>
    </row>
    <row r="44" spans="1:11" ht="15.75" customHeight="1">
      <c r="A44" s="19"/>
      <c r="B44" s="43" t="s">
        <v>65</v>
      </c>
      <c r="C44" s="85">
        <v>992</v>
      </c>
      <c r="D44" s="43" t="s">
        <v>8</v>
      </c>
      <c r="E44" s="43" t="s">
        <v>21</v>
      </c>
      <c r="F44" s="48" t="s">
        <v>120</v>
      </c>
      <c r="G44" s="36"/>
      <c r="H44" s="81">
        <f t="shared" ref="H44:J46" si="14">H45</f>
        <v>350</v>
      </c>
      <c r="I44" s="81">
        <f t="shared" si="14"/>
        <v>350</v>
      </c>
      <c r="J44" s="81">
        <f t="shared" si="14"/>
        <v>350</v>
      </c>
      <c r="K44" s="53">
        <f t="shared" si="1"/>
        <v>100</v>
      </c>
    </row>
    <row r="45" spans="1:11">
      <c r="A45" s="19"/>
      <c r="B45" s="43" t="s">
        <v>121</v>
      </c>
      <c r="C45" s="85">
        <v>992</v>
      </c>
      <c r="D45" s="43" t="s">
        <v>8</v>
      </c>
      <c r="E45" s="43" t="s">
        <v>21</v>
      </c>
      <c r="F45" s="48" t="s">
        <v>122</v>
      </c>
      <c r="G45" s="36"/>
      <c r="H45" s="81">
        <f t="shared" si="14"/>
        <v>350</v>
      </c>
      <c r="I45" s="81">
        <f t="shared" si="14"/>
        <v>350</v>
      </c>
      <c r="J45" s="81">
        <f t="shared" si="14"/>
        <v>350</v>
      </c>
      <c r="K45" s="53">
        <f t="shared" si="1"/>
        <v>100</v>
      </c>
    </row>
    <row r="46" spans="1:11" ht="76.5">
      <c r="A46" s="19"/>
      <c r="B46" s="76" t="s">
        <v>54</v>
      </c>
      <c r="C46" s="85">
        <v>992</v>
      </c>
      <c r="D46" s="44" t="s">
        <v>8</v>
      </c>
      <c r="E46" s="44" t="s">
        <v>21</v>
      </c>
      <c r="F46" s="75">
        <v>5020110020</v>
      </c>
      <c r="G46" s="36"/>
      <c r="H46" s="81">
        <f t="shared" si="14"/>
        <v>350</v>
      </c>
      <c r="I46" s="81">
        <f t="shared" si="14"/>
        <v>350</v>
      </c>
      <c r="J46" s="81">
        <f t="shared" si="14"/>
        <v>350</v>
      </c>
      <c r="K46" s="53">
        <f t="shared" si="1"/>
        <v>100</v>
      </c>
    </row>
    <row r="47" spans="1:11" ht="25.5">
      <c r="A47" s="19"/>
      <c r="B47" s="20" t="s">
        <v>61</v>
      </c>
      <c r="C47" s="85">
        <v>992</v>
      </c>
      <c r="D47" s="43" t="s">
        <v>8</v>
      </c>
      <c r="E47" s="43" t="s">
        <v>21</v>
      </c>
      <c r="F47" s="75">
        <v>5020110020</v>
      </c>
      <c r="G47" s="36" t="s">
        <v>102</v>
      </c>
      <c r="H47" s="81">
        <f>100+250</f>
        <v>350</v>
      </c>
      <c r="I47" s="81">
        <f>100+250</f>
        <v>350</v>
      </c>
      <c r="J47" s="81">
        <f>100+250</f>
        <v>350</v>
      </c>
      <c r="K47" s="53">
        <f t="shared" si="1"/>
        <v>100</v>
      </c>
    </row>
    <row r="48" spans="1:11">
      <c r="A48" s="19"/>
      <c r="B48" s="20" t="s">
        <v>67</v>
      </c>
      <c r="C48" s="30">
        <v>992</v>
      </c>
      <c r="D48" s="35" t="s">
        <v>8</v>
      </c>
      <c r="E48" s="35" t="s">
        <v>21</v>
      </c>
      <c r="F48" s="48" t="s">
        <v>123</v>
      </c>
      <c r="G48" s="36"/>
      <c r="H48" s="81">
        <f>H49</f>
        <v>1605.42</v>
      </c>
      <c r="I48" s="81">
        <f t="shared" ref="I48:J49" si="15">I49</f>
        <v>1605.42</v>
      </c>
      <c r="J48" s="81">
        <f t="shared" si="15"/>
        <v>1605.4</v>
      </c>
      <c r="K48" s="53">
        <f>J48/I48*100</f>
        <v>99.998754220079476</v>
      </c>
    </row>
    <row r="49" spans="1:11" ht="63.75">
      <c r="A49" s="19"/>
      <c r="B49" s="20" t="s">
        <v>124</v>
      </c>
      <c r="C49" s="30">
        <v>992</v>
      </c>
      <c r="D49" s="35" t="s">
        <v>8</v>
      </c>
      <c r="E49" s="35" t="s">
        <v>21</v>
      </c>
      <c r="F49" s="48" t="s">
        <v>125</v>
      </c>
      <c r="G49" s="36"/>
      <c r="H49" s="81">
        <f>H50</f>
        <v>1605.42</v>
      </c>
      <c r="I49" s="81">
        <f t="shared" si="15"/>
        <v>1605.42</v>
      </c>
      <c r="J49" s="81">
        <f t="shared" si="15"/>
        <v>1605.4</v>
      </c>
      <c r="K49" s="53">
        <f t="shared" si="1"/>
        <v>99.998754220079476</v>
      </c>
    </row>
    <row r="50" spans="1:11" ht="25.5">
      <c r="A50" s="19"/>
      <c r="B50" s="43" t="s">
        <v>55</v>
      </c>
      <c r="C50" s="30">
        <v>992</v>
      </c>
      <c r="D50" s="35" t="s">
        <v>8</v>
      </c>
      <c r="E50" s="35" t="s">
        <v>21</v>
      </c>
      <c r="F50" s="48" t="s">
        <v>126</v>
      </c>
      <c r="G50" s="36"/>
      <c r="H50" s="81">
        <f>H51+H52</f>
        <v>1605.42</v>
      </c>
      <c r="I50" s="81">
        <f t="shared" ref="I50:J50" si="16">I51+I52</f>
        <v>1605.42</v>
      </c>
      <c r="J50" s="81">
        <f t="shared" si="16"/>
        <v>1605.4</v>
      </c>
      <c r="K50" s="53">
        <f t="shared" si="1"/>
        <v>99.998754220079476</v>
      </c>
    </row>
    <row r="51" spans="1:11" ht="25.5">
      <c r="A51" s="19"/>
      <c r="B51" s="20" t="s">
        <v>68</v>
      </c>
      <c r="C51" s="30">
        <v>992</v>
      </c>
      <c r="D51" s="39" t="s">
        <v>8</v>
      </c>
      <c r="E51" s="44" t="s">
        <v>21</v>
      </c>
      <c r="F51" s="48" t="s">
        <v>126</v>
      </c>
      <c r="G51" s="36" t="s">
        <v>104</v>
      </c>
      <c r="H51" s="81">
        <v>1467.22</v>
      </c>
      <c r="I51" s="81">
        <v>1467.22</v>
      </c>
      <c r="J51" s="81">
        <v>1467.2</v>
      </c>
      <c r="K51" s="53">
        <f t="shared" si="1"/>
        <v>99.998636877905156</v>
      </c>
    </row>
    <row r="52" spans="1:11" ht="25.5">
      <c r="A52" s="19"/>
      <c r="B52" s="20" t="s">
        <v>61</v>
      </c>
      <c r="C52" s="30">
        <v>992</v>
      </c>
      <c r="D52" s="39" t="s">
        <v>8</v>
      </c>
      <c r="E52" s="44" t="s">
        <v>21</v>
      </c>
      <c r="F52" s="48" t="s">
        <v>126</v>
      </c>
      <c r="G52" s="36" t="s">
        <v>102</v>
      </c>
      <c r="H52" s="81">
        <v>138.19999999999999</v>
      </c>
      <c r="I52" s="81">
        <v>138.19999999999999</v>
      </c>
      <c r="J52" s="81">
        <v>138.19999999999999</v>
      </c>
      <c r="K52" s="53">
        <f t="shared" si="1"/>
        <v>100</v>
      </c>
    </row>
    <row r="53" spans="1:11" ht="25.5">
      <c r="A53" s="19"/>
      <c r="B53" s="20" t="s">
        <v>194</v>
      </c>
      <c r="C53" s="30">
        <v>992</v>
      </c>
      <c r="D53" s="39" t="s">
        <v>8</v>
      </c>
      <c r="E53" s="44" t="s">
        <v>21</v>
      </c>
      <c r="F53" s="41" t="s">
        <v>127</v>
      </c>
      <c r="G53" s="36"/>
      <c r="H53" s="81">
        <f t="shared" ref="H53:J54" si="17">H54</f>
        <v>3184.2999999999997</v>
      </c>
      <c r="I53" s="81">
        <f t="shared" si="17"/>
        <v>3184.2999999999997</v>
      </c>
      <c r="J53" s="81">
        <f t="shared" si="17"/>
        <v>3184.2999999999997</v>
      </c>
      <c r="K53" s="53">
        <f t="shared" si="1"/>
        <v>100</v>
      </c>
    </row>
    <row r="54" spans="1:11" ht="51">
      <c r="A54" s="19"/>
      <c r="B54" s="20" t="s">
        <v>128</v>
      </c>
      <c r="C54" s="30">
        <v>992</v>
      </c>
      <c r="D54" s="39" t="s">
        <v>8</v>
      </c>
      <c r="E54" s="44" t="s">
        <v>21</v>
      </c>
      <c r="F54" s="41" t="s">
        <v>129</v>
      </c>
      <c r="G54" s="36"/>
      <c r="H54" s="81">
        <f t="shared" si="17"/>
        <v>3184.2999999999997</v>
      </c>
      <c r="I54" s="81">
        <f t="shared" si="17"/>
        <v>3184.2999999999997</v>
      </c>
      <c r="J54" s="81">
        <f t="shared" si="17"/>
        <v>3184.2999999999997</v>
      </c>
      <c r="K54" s="53">
        <f t="shared" si="1"/>
        <v>100</v>
      </c>
    </row>
    <row r="55" spans="1:11" ht="25.5">
      <c r="A55" s="19"/>
      <c r="B55" s="43" t="s">
        <v>55</v>
      </c>
      <c r="C55" s="30">
        <v>992</v>
      </c>
      <c r="D55" s="39" t="s">
        <v>8</v>
      </c>
      <c r="E55" s="44" t="s">
        <v>21</v>
      </c>
      <c r="F55" s="41" t="s">
        <v>130</v>
      </c>
      <c r="G55" s="36"/>
      <c r="H55" s="81">
        <f>H56+H57+H58</f>
        <v>3184.2999999999997</v>
      </c>
      <c r="I55" s="81">
        <f>I56+I57+I58</f>
        <v>3184.2999999999997</v>
      </c>
      <c r="J55" s="81">
        <f>J56+J57+J58</f>
        <v>3184.2999999999997</v>
      </c>
      <c r="K55" s="53">
        <f t="shared" si="1"/>
        <v>100</v>
      </c>
    </row>
    <row r="56" spans="1:11" ht="25.5">
      <c r="A56" s="19"/>
      <c r="B56" s="20" t="s">
        <v>68</v>
      </c>
      <c r="C56" s="30">
        <v>992</v>
      </c>
      <c r="D56" s="39" t="s">
        <v>8</v>
      </c>
      <c r="E56" s="44" t="s">
        <v>21</v>
      </c>
      <c r="F56" s="41" t="s">
        <v>130</v>
      </c>
      <c r="G56" s="36" t="s">
        <v>104</v>
      </c>
      <c r="H56" s="81">
        <v>1700.3</v>
      </c>
      <c r="I56" s="81">
        <v>1700.3</v>
      </c>
      <c r="J56" s="81">
        <v>1700.3</v>
      </c>
      <c r="K56" s="53">
        <f t="shared" si="1"/>
        <v>100</v>
      </c>
    </row>
    <row r="57" spans="1:11" ht="27.75" customHeight="1">
      <c r="A57" s="70"/>
      <c r="B57" s="20" t="s">
        <v>61</v>
      </c>
      <c r="C57" s="30">
        <v>992</v>
      </c>
      <c r="D57" s="39" t="s">
        <v>8</v>
      </c>
      <c r="E57" s="44" t="s">
        <v>21</v>
      </c>
      <c r="F57" s="41" t="s">
        <v>130</v>
      </c>
      <c r="G57" s="36" t="s">
        <v>102</v>
      </c>
      <c r="H57" s="81">
        <v>1478.6</v>
      </c>
      <c r="I57" s="81">
        <v>1478.6</v>
      </c>
      <c r="J57" s="81">
        <v>1478.6</v>
      </c>
      <c r="K57" s="53">
        <f t="shared" si="1"/>
        <v>100</v>
      </c>
    </row>
    <row r="58" spans="1:11">
      <c r="A58" s="70"/>
      <c r="B58" s="20" t="s">
        <v>64</v>
      </c>
      <c r="C58" s="30">
        <v>992</v>
      </c>
      <c r="D58" s="39" t="s">
        <v>8</v>
      </c>
      <c r="E58" s="44" t="s">
        <v>21</v>
      </c>
      <c r="F58" s="41" t="s">
        <v>130</v>
      </c>
      <c r="G58" s="36" t="s">
        <v>103</v>
      </c>
      <c r="H58" s="81">
        <v>5.4</v>
      </c>
      <c r="I58" s="81">
        <v>5.4</v>
      </c>
      <c r="J58" s="81">
        <v>5.4</v>
      </c>
      <c r="K58" s="53">
        <f t="shared" si="1"/>
        <v>100</v>
      </c>
    </row>
    <row r="59" spans="1:11" ht="25.5">
      <c r="A59" s="70"/>
      <c r="B59" s="20" t="s">
        <v>66</v>
      </c>
      <c r="C59" s="85">
        <v>992</v>
      </c>
      <c r="D59" s="43" t="s">
        <v>8</v>
      </c>
      <c r="E59" s="43" t="s">
        <v>21</v>
      </c>
      <c r="F59" s="48" t="s">
        <v>131</v>
      </c>
      <c r="G59" s="36"/>
      <c r="H59" s="81">
        <f>H60</f>
        <v>134.4</v>
      </c>
      <c r="I59" s="37">
        <f t="shared" ref="I59:J61" si="18">I60</f>
        <v>134.4</v>
      </c>
      <c r="J59" s="37">
        <f t="shared" si="18"/>
        <v>134.4</v>
      </c>
      <c r="K59" s="53">
        <f t="shared" si="1"/>
        <v>100</v>
      </c>
    </row>
    <row r="60" spans="1:11" ht="40.5" customHeight="1">
      <c r="A60" s="70"/>
      <c r="B60" s="20" t="s">
        <v>132</v>
      </c>
      <c r="C60" s="85">
        <v>992</v>
      </c>
      <c r="D60" s="43" t="s">
        <v>8</v>
      </c>
      <c r="E60" s="43" t="s">
        <v>21</v>
      </c>
      <c r="F60" s="48" t="s">
        <v>133</v>
      </c>
      <c r="G60" s="36"/>
      <c r="H60" s="81">
        <f>H61</f>
        <v>134.4</v>
      </c>
      <c r="I60" s="37">
        <f t="shared" si="18"/>
        <v>134.4</v>
      </c>
      <c r="J60" s="37">
        <f t="shared" si="18"/>
        <v>134.4</v>
      </c>
      <c r="K60" s="53">
        <f t="shared" si="1"/>
        <v>100</v>
      </c>
    </row>
    <row r="61" spans="1:11" ht="27" customHeight="1">
      <c r="A61" s="70"/>
      <c r="B61" s="43" t="s">
        <v>134</v>
      </c>
      <c r="C61" s="85">
        <v>992</v>
      </c>
      <c r="D61" s="43" t="s">
        <v>8</v>
      </c>
      <c r="E61" s="43" t="s">
        <v>21</v>
      </c>
      <c r="F61" s="48" t="s">
        <v>135</v>
      </c>
      <c r="G61" s="36"/>
      <c r="H61" s="81">
        <f>H62</f>
        <v>134.4</v>
      </c>
      <c r="I61" s="37">
        <f t="shared" si="18"/>
        <v>134.4</v>
      </c>
      <c r="J61" s="37">
        <f t="shared" si="18"/>
        <v>134.4</v>
      </c>
      <c r="K61" s="53">
        <f t="shared" si="1"/>
        <v>100</v>
      </c>
    </row>
    <row r="62" spans="1:11">
      <c r="A62" s="70"/>
      <c r="B62" s="20" t="s">
        <v>195</v>
      </c>
      <c r="C62" s="85">
        <v>992</v>
      </c>
      <c r="D62" s="43" t="s">
        <v>8</v>
      </c>
      <c r="E62" s="43" t="s">
        <v>21</v>
      </c>
      <c r="F62" s="48" t="s">
        <v>135</v>
      </c>
      <c r="G62" s="36" t="s">
        <v>56</v>
      </c>
      <c r="H62" s="81">
        <v>134.4</v>
      </c>
      <c r="I62" s="37">
        <v>134.4</v>
      </c>
      <c r="J62" s="37">
        <v>134.4</v>
      </c>
      <c r="K62" s="53">
        <f t="shared" si="1"/>
        <v>100</v>
      </c>
    </row>
    <row r="63" spans="1:11" ht="42" customHeight="1">
      <c r="A63" s="70"/>
      <c r="B63" s="76" t="s">
        <v>69</v>
      </c>
      <c r="C63" s="85">
        <v>992</v>
      </c>
      <c r="D63" s="43" t="s">
        <v>8</v>
      </c>
      <c r="E63" s="43" t="s">
        <v>21</v>
      </c>
      <c r="F63" s="77">
        <v>5100000000</v>
      </c>
      <c r="G63" s="78"/>
      <c r="H63" s="80">
        <f>H65</f>
        <v>69.599999999999994</v>
      </c>
      <c r="I63" s="80">
        <f t="shared" ref="I63:J63" si="19">I65</f>
        <v>69.599999999999994</v>
      </c>
      <c r="J63" s="80">
        <f t="shared" si="19"/>
        <v>69.599999999999994</v>
      </c>
      <c r="K63" s="53">
        <f t="shared" si="1"/>
        <v>100</v>
      </c>
    </row>
    <row r="64" spans="1:11" ht="42" customHeight="1">
      <c r="A64" s="70"/>
      <c r="B64" s="20" t="s">
        <v>196</v>
      </c>
      <c r="C64" s="85">
        <v>992</v>
      </c>
      <c r="D64" s="43" t="s">
        <v>8</v>
      </c>
      <c r="E64" s="43" t="s">
        <v>21</v>
      </c>
      <c r="F64" s="77">
        <v>5110000000</v>
      </c>
      <c r="G64" s="78"/>
      <c r="H64" s="80">
        <f>H66</f>
        <v>69.599999999999994</v>
      </c>
      <c r="I64" s="80">
        <f t="shared" ref="I64:J64" si="20">I66</f>
        <v>69.599999999999994</v>
      </c>
      <c r="J64" s="80">
        <f t="shared" si="20"/>
        <v>69.599999999999994</v>
      </c>
      <c r="K64" s="53">
        <f>K65</f>
        <v>100</v>
      </c>
    </row>
    <row r="65" spans="1:11" ht="51">
      <c r="A65" s="70"/>
      <c r="B65" s="20" t="s">
        <v>111</v>
      </c>
      <c r="C65" s="85">
        <v>992</v>
      </c>
      <c r="D65" s="43" t="s">
        <v>8</v>
      </c>
      <c r="E65" s="43" t="s">
        <v>21</v>
      </c>
      <c r="F65" s="77">
        <v>5110100000</v>
      </c>
      <c r="G65" s="78"/>
      <c r="H65" s="80">
        <f>H66</f>
        <v>69.599999999999994</v>
      </c>
      <c r="I65" s="80">
        <f t="shared" ref="I65:J66" si="21">I66</f>
        <v>69.599999999999994</v>
      </c>
      <c r="J65" s="80">
        <f t="shared" si="21"/>
        <v>69.599999999999994</v>
      </c>
      <c r="K65" s="53">
        <f t="shared" si="1"/>
        <v>100</v>
      </c>
    </row>
    <row r="66" spans="1:11" ht="25.5">
      <c r="A66" s="70"/>
      <c r="B66" s="43" t="s">
        <v>49</v>
      </c>
      <c r="C66" s="85">
        <v>992</v>
      </c>
      <c r="D66" s="43" t="s">
        <v>8</v>
      </c>
      <c r="E66" s="43" t="s">
        <v>21</v>
      </c>
      <c r="F66" s="77">
        <v>5110100190</v>
      </c>
      <c r="G66" s="78"/>
      <c r="H66" s="80">
        <f>H67</f>
        <v>69.599999999999994</v>
      </c>
      <c r="I66" s="80">
        <f t="shared" si="21"/>
        <v>69.599999999999994</v>
      </c>
      <c r="J66" s="80">
        <f t="shared" si="21"/>
        <v>69.599999999999994</v>
      </c>
      <c r="K66" s="53">
        <f t="shared" si="1"/>
        <v>100</v>
      </c>
    </row>
    <row r="67" spans="1:11" ht="27.75" customHeight="1">
      <c r="A67" s="70"/>
      <c r="B67" s="20" t="s">
        <v>61</v>
      </c>
      <c r="C67" s="85">
        <v>992</v>
      </c>
      <c r="D67" s="44" t="s">
        <v>8</v>
      </c>
      <c r="E67" s="44" t="s">
        <v>21</v>
      </c>
      <c r="F67" s="77">
        <v>5110100190</v>
      </c>
      <c r="G67" s="48" t="s">
        <v>102</v>
      </c>
      <c r="H67" s="80">
        <v>69.599999999999994</v>
      </c>
      <c r="I67" s="80">
        <v>69.599999999999994</v>
      </c>
      <c r="J67" s="80">
        <v>69.599999999999994</v>
      </c>
      <c r="K67" s="53">
        <f t="shared" si="1"/>
        <v>100</v>
      </c>
    </row>
    <row r="68" spans="1:11" s="87" customFormat="1" ht="52.5" customHeight="1">
      <c r="A68" s="86"/>
      <c r="B68" s="20" t="s">
        <v>197</v>
      </c>
      <c r="C68" s="85">
        <v>992</v>
      </c>
      <c r="D68" s="44" t="s">
        <v>8</v>
      </c>
      <c r="E68" s="44" t="s">
        <v>21</v>
      </c>
      <c r="F68" s="77">
        <v>5200000000</v>
      </c>
      <c r="G68" s="48"/>
      <c r="H68" s="80">
        <f t="shared" ref="H68:J69" si="22">H70</f>
        <v>88.9</v>
      </c>
      <c r="I68" s="80">
        <f t="shared" si="22"/>
        <v>88.9</v>
      </c>
      <c r="J68" s="80">
        <f t="shared" si="22"/>
        <v>88.9</v>
      </c>
      <c r="K68" s="80">
        <f t="shared" si="1"/>
        <v>100</v>
      </c>
    </row>
    <row r="69" spans="1:11" s="87" customFormat="1" ht="63" customHeight="1">
      <c r="A69" s="86"/>
      <c r="B69" s="20" t="s">
        <v>198</v>
      </c>
      <c r="C69" s="85">
        <v>992</v>
      </c>
      <c r="D69" s="44" t="s">
        <v>8</v>
      </c>
      <c r="E69" s="44" t="s">
        <v>21</v>
      </c>
      <c r="F69" s="77">
        <v>5210000000</v>
      </c>
      <c r="G69" s="48"/>
      <c r="H69" s="80">
        <f t="shared" si="22"/>
        <v>88.9</v>
      </c>
      <c r="I69" s="80">
        <f t="shared" si="22"/>
        <v>88.9</v>
      </c>
      <c r="J69" s="80">
        <f t="shared" si="22"/>
        <v>88.9</v>
      </c>
      <c r="K69" s="80">
        <f>K70</f>
        <v>100</v>
      </c>
    </row>
    <row r="70" spans="1:11" ht="63.75">
      <c r="A70" s="70"/>
      <c r="B70" s="20" t="s">
        <v>136</v>
      </c>
      <c r="C70" s="85">
        <v>992</v>
      </c>
      <c r="D70" s="44" t="s">
        <v>8</v>
      </c>
      <c r="E70" s="44" t="s">
        <v>21</v>
      </c>
      <c r="F70" s="77">
        <v>5210100000</v>
      </c>
      <c r="G70" s="48"/>
      <c r="H70" s="80">
        <f t="shared" ref="H70:J71" si="23">H71</f>
        <v>88.9</v>
      </c>
      <c r="I70" s="80">
        <f t="shared" si="23"/>
        <v>88.9</v>
      </c>
      <c r="J70" s="80">
        <f t="shared" si="23"/>
        <v>88.9</v>
      </c>
      <c r="K70" s="53">
        <f t="shared" si="1"/>
        <v>100</v>
      </c>
    </row>
    <row r="71" spans="1:11" ht="25.5">
      <c r="A71" s="70"/>
      <c r="B71" s="20" t="s">
        <v>137</v>
      </c>
      <c r="C71" s="85">
        <v>992</v>
      </c>
      <c r="D71" s="44" t="s">
        <v>8</v>
      </c>
      <c r="E71" s="44" t="s">
        <v>21</v>
      </c>
      <c r="F71" s="77">
        <v>5210110030</v>
      </c>
      <c r="G71" s="48"/>
      <c r="H71" s="80">
        <f t="shared" si="23"/>
        <v>88.9</v>
      </c>
      <c r="I71" s="80">
        <f t="shared" si="23"/>
        <v>88.9</v>
      </c>
      <c r="J71" s="80">
        <f t="shared" si="23"/>
        <v>88.9</v>
      </c>
      <c r="K71" s="53">
        <f t="shared" si="1"/>
        <v>100</v>
      </c>
    </row>
    <row r="72" spans="1:11" ht="25.5">
      <c r="A72" s="70"/>
      <c r="B72" s="20" t="s">
        <v>61</v>
      </c>
      <c r="C72" s="85">
        <v>992</v>
      </c>
      <c r="D72" s="44" t="s">
        <v>8</v>
      </c>
      <c r="E72" s="44" t="s">
        <v>21</v>
      </c>
      <c r="F72" s="77">
        <v>5210110030</v>
      </c>
      <c r="G72" s="48" t="s">
        <v>102</v>
      </c>
      <c r="H72" s="80">
        <v>88.9</v>
      </c>
      <c r="I72" s="80">
        <v>88.9</v>
      </c>
      <c r="J72" s="80">
        <v>88.9</v>
      </c>
      <c r="K72" s="53">
        <f t="shared" si="1"/>
        <v>100</v>
      </c>
    </row>
    <row r="73" spans="1:11" ht="63.75">
      <c r="A73" s="70"/>
      <c r="B73" s="20" t="s">
        <v>70</v>
      </c>
      <c r="C73" s="85">
        <v>992</v>
      </c>
      <c r="D73" s="44" t="s">
        <v>8</v>
      </c>
      <c r="E73" s="44" t="s">
        <v>21</v>
      </c>
      <c r="F73" s="77">
        <v>5300000000</v>
      </c>
      <c r="G73" s="48"/>
      <c r="H73" s="80">
        <f>H75</f>
        <v>684.4</v>
      </c>
      <c r="I73" s="80">
        <f t="shared" ref="I73:J73" si="24">I75</f>
        <v>684.4</v>
      </c>
      <c r="J73" s="80">
        <f t="shared" si="24"/>
        <v>684.4</v>
      </c>
      <c r="K73" s="53">
        <f t="shared" si="1"/>
        <v>100</v>
      </c>
    </row>
    <row r="74" spans="1:11" ht="76.5">
      <c r="A74" s="70"/>
      <c r="B74" s="20" t="s">
        <v>199</v>
      </c>
      <c r="C74" s="85">
        <v>992</v>
      </c>
      <c r="D74" s="44" t="s">
        <v>8</v>
      </c>
      <c r="E74" s="44" t="s">
        <v>21</v>
      </c>
      <c r="F74" s="77">
        <v>5310000000</v>
      </c>
      <c r="G74" s="48"/>
      <c r="H74" s="80">
        <f>H76</f>
        <v>684.4</v>
      </c>
      <c r="I74" s="80">
        <f t="shared" ref="I74:J74" si="25">I76</f>
        <v>684.4</v>
      </c>
      <c r="J74" s="80">
        <f t="shared" si="25"/>
        <v>684.4</v>
      </c>
      <c r="K74" s="53"/>
    </row>
    <row r="75" spans="1:11" ht="39.75" customHeight="1">
      <c r="A75" s="18"/>
      <c r="B75" s="20" t="s">
        <v>71</v>
      </c>
      <c r="C75" s="85">
        <v>992</v>
      </c>
      <c r="D75" s="44" t="s">
        <v>8</v>
      </c>
      <c r="E75" s="44" t="s">
        <v>21</v>
      </c>
      <c r="F75" s="77">
        <v>5310100000</v>
      </c>
      <c r="G75" s="48"/>
      <c r="H75" s="80">
        <f>H76</f>
        <v>684.4</v>
      </c>
      <c r="I75" s="80">
        <f t="shared" ref="I75:J76" si="26">I76</f>
        <v>684.4</v>
      </c>
      <c r="J75" s="80">
        <f t="shared" si="26"/>
        <v>684.4</v>
      </c>
      <c r="K75" s="53">
        <f t="shared" si="1"/>
        <v>100</v>
      </c>
    </row>
    <row r="76" spans="1:11" ht="26.25" customHeight="1">
      <c r="A76" s="19"/>
      <c r="B76" s="20" t="s">
        <v>200</v>
      </c>
      <c r="C76" s="85">
        <v>992</v>
      </c>
      <c r="D76" s="44" t="s">
        <v>8</v>
      </c>
      <c r="E76" s="44" t="s">
        <v>21</v>
      </c>
      <c r="F76" s="77">
        <v>5310110040</v>
      </c>
      <c r="G76" s="48"/>
      <c r="H76" s="80">
        <f>H77</f>
        <v>684.4</v>
      </c>
      <c r="I76" s="80">
        <f t="shared" si="26"/>
        <v>684.4</v>
      </c>
      <c r="J76" s="80">
        <f t="shared" si="26"/>
        <v>684.4</v>
      </c>
      <c r="K76" s="53">
        <f t="shared" si="1"/>
        <v>100</v>
      </c>
    </row>
    <row r="77" spans="1:11" ht="25.5">
      <c r="A77" s="19"/>
      <c r="B77" s="20" t="s">
        <v>61</v>
      </c>
      <c r="C77" s="85">
        <v>992</v>
      </c>
      <c r="D77" s="44" t="s">
        <v>8</v>
      </c>
      <c r="E77" s="44" t="s">
        <v>21</v>
      </c>
      <c r="F77" s="77">
        <v>5310110040</v>
      </c>
      <c r="G77" s="25">
        <v>240</v>
      </c>
      <c r="H77" s="80">
        <v>684.4</v>
      </c>
      <c r="I77" s="80">
        <v>684.4</v>
      </c>
      <c r="J77" s="80">
        <v>684.4</v>
      </c>
      <c r="K77" s="53">
        <f t="shared" si="1"/>
        <v>100</v>
      </c>
    </row>
    <row r="78" spans="1:11" ht="36.75" customHeight="1">
      <c r="A78" s="19"/>
      <c r="B78" s="20" t="s">
        <v>201</v>
      </c>
      <c r="C78" s="85">
        <v>992</v>
      </c>
      <c r="D78" s="44" t="s">
        <v>8</v>
      </c>
      <c r="E78" s="44" t="s">
        <v>21</v>
      </c>
      <c r="F78" s="77">
        <v>6700000000</v>
      </c>
      <c r="G78" s="25"/>
      <c r="H78" s="80">
        <f>H79</f>
        <v>98.9</v>
      </c>
      <c r="I78" s="80">
        <f>I79</f>
        <v>98.9</v>
      </c>
      <c r="J78" s="80">
        <f>J79</f>
        <v>98.9</v>
      </c>
      <c r="K78" s="53">
        <f t="shared" si="1"/>
        <v>100</v>
      </c>
    </row>
    <row r="79" spans="1:11" ht="36.75" customHeight="1">
      <c r="A79" s="19"/>
      <c r="B79" s="20" t="s">
        <v>202</v>
      </c>
      <c r="C79" s="85">
        <v>992</v>
      </c>
      <c r="D79" s="44" t="s">
        <v>8</v>
      </c>
      <c r="E79" s="44" t="s">
        <v>21</v>
      </c>
      <c r="F79" s="77">
        <v>6710000000</v>
      </c>
      <c r="G79" s="25"/>
      <c r="H79" s="80">
        <f>H81</f>
        <v>98.9</v>
      </c>
      <c r="I79" s="80">
        <f>I81</f>
        <v>98.9</v>
      </c>
      <c r="J79" s="80">
        <f>J81</f>
        <v>98.9</v>
      </c>
      <c r="K79" s="53">
        <f>K80</f>
        <v>100</v>
      </c>
    </row>
    <row r="80" spans="1:11" ht="26.25" customHeight="1">
      <c r="A80" s="19"/>
      <c r="B80" s="34" t="s">
        <v>139</v>
      </c>
      <c r="C80" s="85">
        <v>992</v>
      </c>
      <c r="D80" s="44" t="s">
        <v>8</v>
      </c>
      <c r="E80" s="44" t="s">
        <v>21</v>
      </c>
      <c r="F80" s="77">
        <v>6710100000</v>
      </c>
      <c r="G80" s="25"/>
      <c r="H80" s="80">
        <f t="shared" ref="H80:J81" si="27">H81</f>
        <v>98.9</v>
      </c>
      <c r="I80" s="80">
        <f t="shared" si="27"/>
        <v>98.9</v>
      </c>
      <c r="J80" s="80">
        <f t="shared" si="27"/>
        <v>98.9</v>
      </c>
      <c r="K80" s="53">
        <f t="shared" si="1"/>
        <v>100</v>
      </c>
    </row>
    <row r="81" spans="1:11" ht="27" customHeight="1">
      <c r="A81" s="19"/>
      <c r="B81" s="34" t="s">
        <v>140</v>
      </c>
      <c r="C81" s="85">
        <v>992</v>
      </c>
      <c r="D81" s="44" t="s">
        <v>8</v>
      </c>
      <c r="E81" s="44" t="s">
        <v>21</v>
      </c>
      <c r="F81" s="77">
        <v>6710110120</v>
      </c>
      <c r="G81" s="25"/>
      <c r="H81" s="80">
        <f t="shared" si="27"/>
        <v>98.9</v>
      </c>
      <c r="I81" s="80">
        <f t="shared" si="27"/>
        <v>98.9</v>
      </c>
      <c r="J81" s="80">
        <f t="shared" si="27"/>
        <v>98.9</v>
      </c>
      <c r="K81" s="53">
        <f t="shared" si="1"/>
        <v>100</v>
      </c>
    </row>
    <row r="82" spans="1:11" ht="25.5">
      <c r="A82" s="19"/>
      <c r="B82" s="20" t="s">
        <v>61</v>
      </c>
      <c r="C82" s="85">
        <v>992</v>
      </c>
      <c r="D82" s="44" t="s">
        <v>8</v>
      </c>
      <c r="E82" s="44" t="s">
        <v>21</v>
      </c>
      <c r="F82" s="77">
        <v>6710110120</v>
      </c>
      <c r="G82" s="25">
        <v>240</v>
      </c>
      <c r="H82" s="47">
        <v>98.9</v>
      </c>
      <c r="I82" s="47">
        <v>98.9</v>
      </c>
      <c r="J82" s="47">
        <v>98.9</v>
      </c>
      <c r="K82" s="53">
        <f t="shared" si="1"/>
        <v>100</v>
      </c>
    </row>
    <row r="83" spans="1:11" ht="63.75">
      <c r="A83" s="18"/>
      <c r="B83" s="20" t="s">
        <v>203</v>
      </c>
      <c r="C83" s="85">
        <v>992</v>
      </c>
      <c r="D83" s="44" t="s">
        <v>8</v>
      </c>
      <c r="E83" s="44" t="s">
        <v>21</v>
      </c>
      <c r="F83" s="77">
        <v>8800000000</v>
      </c>
      <c r="G83" s="25"/>
      <c r="H83" s="80">
        <f t="shared" ref="H83:J85" si="28">H84</f>
        <v>22</v>
      </c>
      <c r="I83" s="80">
        <f t="shared" si="28"/>
        <v>22</v>
      </c>
      <c r="J83" s="80">
        <f t="shared" si="28"/>
        <v>22</v>
      </c>
      <c r="K83" s="53">
        <f t="shared" si="1"/>
        <v>100</v>
      </c>
    </row>
    <row r="84" spans="1:11" ht="27" customHeight="1">
      <c r="A84" s="19"/>
      <c r="B84" s="20" t="s">
        <v>204</v>
      </c>
      <c r="C84" s="85">
        <v>992</v>
      </c>
      <c r="D84" s="44" t="s">
        <v>8</v>
      </c>
      <c r="E84" s="44" t="s">
        <v>21</v>
      </c>
      <c r="F84" s="77">
        <v>8810000000</v>
      </c>
      <c r="G84" s="25"/>
      <c r="H84" s="80">
        <f t="shared" si="28"/>
        <v>22</v>
      </c>
      <c r="I84" s="80">
        <f t="shared" si="28"/>
        <v>22</v>
      </c>
      <c r="J84" s="80">
        <f t="shared" si="28"/>
        <v>22</v>
      </c>
      <c r="K84" s="53">
        <f t="shared" ref="K84:K159" si="29">J84/I84*100</f>
        <v>100</v>
      </c>
    </row>
    <row r="85" spans="1:11" ht="26.25" customHeight="1">
      <c r="A85" s="19"/>
      <c r="B85" s="20" t="s">
        <v>205</v>
      </c>
      <c r="C85" s="85">
        <v>992</v>
      </c>
      <c r="D85" s="44" t="s">
        <v>8</v>
      </c>
      <c r="E85" s="44" t="s">
        <v>21</v>
      </c>
      <c r="F85" s="77">
        <v>8810010090</v>
      </c>
      <c r="G85" s="25"/>
      <c r="H85" s="80">
        <f t="shared" si="28"/>
        <v>22</v>
      </c>
      <c r="I85" s="80">
        <f t="shared" si="28"/>
        <v>22</v>
      </c>
      <c r="J85" s="80">
        <f t="shared" si="28"/>
        <v>22</v>
      </c>
      <c r="K85" s="53">
        <f t="shared" si="29"/>
        <v>100</v>
      </c>
    </row>
    <row r="86" spans="1:11" ht="25.5">
      <c r="A86" s="19"/>
      <c r="B86" s="20" t="s">
        <v>61</v>
      </c>
      <c r="C86" s="85">
        <v>992</v>
      </c>
      <c r="D86" s="44" t="s">
        <v>8</v>
      </c>
      <c r="E86" s="44" t="s">
        <v>21</v>
      </c>
      <c r="F86" s="77">
        <v>8810010090</v>
      </c>
      <c r="G86" s="25">
        <v>240</v>
      </c>
      <c r="H86" s="80">
        <v>22</v>
      </c>
      <c r="I86" s="80">
        <v>22</v>
      </c>
      <c r="J86" s="80">
        <v>22</v>
      </c>
      <c r="K86" s="28">
        <f t="shared" si="29"/>
        <v>100</v>
      </c>
    </row>
    <row r="87" spans="1:11" ht="25.5" customHeight="1">
      <c r="A87" s="19"/>
      <c r="B87" s="20" t="s">
        <v>206</v>
      </c>
      <c r="C87" s="85">
        <v>992</v>
      </c>
      <c r="D87" s="44" t="s">
        <v>8</v>
      </c>
      <c r="E87" s="44" t="s">
        <v>21</v>
      </c>
      <c r="F87" s="77">
        <v>9000000000</v>
      </c>
      <c r="G87" s="25"/>
      <c r="H87" s="80">
        <f t="shared" ref="H87:J89" si="30">H88</f>
        <v>50</v>
      </c>
      <c r="I87" s="80">
        <f t="shared" si="30"/>
        <v>50</v>
      </c>
      <c r="J87" s="80">
        <f t="shared" si="30"/>
        <v>50</v>
      </c>
      <c r="K87" s="53">
        <f t="shared" si="29"/>
        <v>100</v>
      </c>
    </row>
    <row r="88" spans="1:11" ht="25.5" customHeight="1">
      <c r="A88" s="19"/>
      <c r="B88" s="34" t="s">
        <v>207</v>
      </c>
      <c r="C88" s="85">
        <v>992</v>
      </c>
      <c r="D88" s="44" t="s">
        <v>8</v>
      </c>
      <c r="E88" s="44" t="s">
        <v>21</v>
      </c>
      <c r="F88" s="77">
        <v>9010000000</v>
      </c>
      <c r="G88" s="25"/>
      <c r="H88" s="80">
        <f t="shared" si="30"/>
        <v>50</v>
      </c>
      <c r="I88" s="80">
        <f t="shared" si="30"/>
        <v>50</v>
      </c>
      <c r="J88" s="80">
        <f t="shared" si="30"/>
        <v>50</v>
      </c>
      <c r="K88" s="53">
        <f>K89</f>
        <v>100</v>
      </c>
    </row>
    <row r="89" spans="1:11" ht="25.5">
      <c r="A89" s="19"/>
      <c r="B89" s="20" t="s">
        <v>208</v>
      </c>
      <c r="C89" s="85">
        <v>992</v>
      </c>
      <c r="D89" s="44" t="s">
        <v>8</v>
      </c>
      <c r="E89" s="44" t="s">
        <v>21</v>
      </c>
      <c r="F89" s="77">
        <v>9010010160</v>
      </c>
      <c r="G89" s="25"/>
      <c r="H89" s="80">
        <f t="shared" si="30"/>
        <v>50</v>
      </c>
      <c r="I89" s="80">
        <f t="shared" si="30"/>
        <v>50</v>
      </c>
      <c r="J89" s="80">
        <f t="shared" si="30"/>
        <v>50</v>
      </c>
      <c r="K89" s="37">
        <f>K90</f>
        <v>100</v>
      </c>
    </row>
    <row r="90" spans="1:11">
      <c r="A90" s="19"/>
      <c r="B90" s="34" t="s">
        <v>64</v>
      </c>
      <c r="C90" s="85">
        <v>992</v>
      </c>
      <c r="D90" s="44" t="s">
        <v>8</v>
      </c>
      <c r="E90" s="44" t="s">
        <v>21</v>
      </c>
      <c r="F90" s="77">
        <v>9010010160</v>
      </c>
      <c r="G90" s="25">
        <v>850</v>
      </c>
      <c r="H90" s="80">
        <v>50</v>
      </c>
      <c r="I90" s="80">
        <v>50</v>
      </c>
      <c r="J90" s="80">
        <v>50</v>
      </c>
      <c r="K90" s="53">
        <f t="shared" si="29"/>
        <v>100</v>
      </c>
    </row>
    <row r="91" spans="1:11">
      <c r="A91" s="19"/>
      <c r="B91" s="29" t="s">
        <v>22</v>
      </c>
      <c r="C91" s="30">
        <v>992</v>
      </c>
      <c r="D91" s="31" t="s">
        <v>10</v>
      </c>
      <c r="E91" s="31"/>
      <c r="F91" s="31"/>
      <c r="G91" s="32"/>
      <c r="H91" s="33">
        <f t="shared" ref="H91:J92" si="31">H92</f>
        <v>186</v>
      </c>
      <c r="I91" s="33">
        <f t="shared" si="31"/>
        <v>186</v>
      </c>
      <c r="J91" s="33">
        <f t="shared" si="31"/>
        <v>186</v>
      </c>
      <c r="K91" s="53">
        <f t="shared" si="29"/>
        <v>100</v>
      </c>
    </row>
    <row r="92" spans="1:11" ht="15" customHeight="1">
      <c r="A92" s="19"/>
      <c r="B92" s="20" t="s">
        <v>23</v>
      </c>
      <c r="C92" s="85">
        <v>992</v>
      </c>
      <c r="D92" s="44" t="s">
        <v>10</v>
      </c>
      <c r="E92" s="44" t="s">
        <v>24</v>
      </c>
      <c r="F92" s="44"/>
      <c r="G92" s="41"/>
      <c r="H92" s="81">
        <f t="shared" si="31"/>
        <v>186</v>
      </c>
      <c r="I92" s="81">
        <f t="shared" si="31"/>
        <v>186</v>
      </c>
      <c r="J92" s="81">
        <f t="shared" si="31"/>
        <v>186</v>
      </c>
      <c r="K92" s="53">
        <f t="shared" si="29"/>
        <v>100</v>
      </c>
    </row>
    <row r="93" spans="1:11" ht="26.25" customHeight="1">
      <c r="A93" s="19"/>
      <c r="B93" s="43" t="s">
        <v>50</v>
      </c>
      <c r="C93" s="85">
        <v>992</v>
      </c>
      <c r="D93" s="44" t="s">
        <v>10</v>
      </c>
      <c r="E93" s="44" t="s">
        <v>24</v>
      </c>
      <c r="F93" s="75">
        <v>8500000000</v>
      </c>
      <c r="G93" s="41"/>
      <c r="H93" s="81">
        <f t="shared" ref="H93:J94" si="32">H95</f>
        <v>186</v>
      </c>
      <c r="I93" s="81">
        <f t="shared" si="32"/>
        <v>186</v>
      </c>
      <c r="J93" s="81">
        <f t="shared" si="32"/>
        <v>186</v>
      </c>
      <c r="K93" s="53">
        <f t="shared" si="29"/>
        <v>100</v>
      </c>
    </row>
    <row r="94" spans="1:11" ht="26.25" customHeight="1">
      <c r="A94" s="19"/>
      <c r="B94" s="43" t="s">
        <v>184</v>
      </c>
      <c r="C94" s="85">
        <v>992</v>
      </c>
      <c r="D94" s="44" t="s">
        <v>10</v>
      </c>
      <c r="E94" s="44" t="s">
        <v>24</v>
      </c>
      <c r="F94" s="75">
        <v>8510000000</v>
      </c>
      <c r="G94" s="41"/>
      <c r="H94" s="81">
        <f t="shared" si="32"/>
        <v>186</v>
      </c>
      <c r="I94" s="81">
        <f t="shared" si="32"/>
        <v>186</v>
      </c>
      <c r="J94" s="81">
        <f t="shared" si="32"/>
        <v>186</v>
      </c>
      <c r="K94" s="53">
        <f t="shared" si="29"/>
        <v>100</v>
      </c>
    </row>
    <row r="95" spans="1:11" ht="15.75" customHeight="1">
      <c r="A95" s="19"/>
      <c r="B95" s="20" t="s">
        <v>25</v>
      </c>
      <c r="C95" s="85">
        <v>992</v>
      </c>
      <c r="D95" s="44" t="s">
        <v>10</v>
      </c>
      <c r="E95" s="44" t="s">
        <v>24</v>
      </c>
      <c r="F95" s="48" t="s">
        <v>209</v>
      </c>
      <c r="G95" s="41"/>
      <c r="H95" s="81">
        <f>H96</f>
        <v>186</v>
      </c>
      <c r="I95" s="81">
        <f t="shared" ref="I95:J95" si="33">I96</f>
        <v>186</v>
      </c>
      <c r="J95" s="81">
        <f t="shared" si="33"/>
        <v>186</v>
      </c>
      <c r="K95" s="53">
        <f t="shared" si="29"/>
        <v>100</v>
      </c>
    </row>
    <row r="96" spans="1:11" ht="38.25">
      <c r="A96" s="19"/>
      <c r="B96" s="20" t="s">
        <v>60</v>
      </c>
      <c r="C96" s="85">
        <v>992</v>
      </c>
      <c r="D96" s="44" t="s">
        <v>10</v>
      </c>
      <c r="E96" s="44" t="s">
        <v>24</v>
      </c>
      <c r="F96" s="48" t="s">
        <v>209</v>
      </c>
      <c r="G96" s="41" t="s">
        <v>101</v>
      </c>
      <c r="H96" s="81">
        <v>186</v>
      </c>
      <c r="I96" s="81">
        <v>186</v>
      </c>
      <c r="J96" s="81">
        <v>186</v>
      </c>
      <c r="K96" s="53">
        <f t="shared" si="29"/>
        <v>100</v>
      </c>
    </row>
    <row r="97" spans="1:11" ht="26.25" customHeight="1">
      <c r="A97" s="19"/>
      <c r="B97" s="29" t="s">
        <v>26</v>
      </c>
      <c r="C97" s="30">
        <v>992</v>
      </c>
      <c r="D97" s="50" t="s">
        <v>24</v>
      </c>
      <c r="E97" s="50"/>
      <c r="F97" s="50"/>
      <c r="G97" s="51"/>
      <c r="H97" s="33">
        <f>H98+H104</f>
        <v>144.84399999999999</v>
      </c>
      <c r="I97" s="33">
        <f>I98+I104</f>
        <v>144.84399999999999</v>
      </c>
      <c r="J97" s="33">
        <f>J98+J104</f>
        <v>144.84399999999999</v>
      </c>
      <c r="K97" s="53">
        <f t="shared" si="29"/>
        <v>100</v>
      </c>
    </row>
    <row r="98" spans="1:11" ht="38.25">
      <c r="A98" s="19"/>
      <c r="B98" s="20" t="s">
        <v>27</v>
      </c>
      <c r="C98" s="85">
        <v>992</v>
      </c>
      <c r="D98" s="44" t="s">
        <v>24</v>
      </c>
      <c r="E98" s="44" t="s">
        <v>28</v>
      </c>
      <c r="F98" s="44"/>
      <c r="G98" s="41"/>
      <c r="H98" s="81">
        <f t="shared" ref="H98:J99" si="34">H99</f>
        <v>10</v>
      </c>
      <c r="I98" s="81">
        <f t="shared" si="34"/>
        <v>10</v>
      </c>
      <c r="J98" s="81">
        <f t="shared" si="34"/>
        <v>10</v>
      </c>
      <c r="K98" s="53">
        <f t="shared" si="29"/>
        <v>100</v>
      </c>
    </row>
    <row r="99" spans="1:11" ht="39.75" customHeight="1">
      <c r="A99" s="19"/>
      <c r="B99" s="20" t="s">
        <v>74</v>
      </c>
      <c r="C99" s="85">
        <v>992</v>
      </c>
      <c r="D99" s="44" t="s">
        <v>24</v>
      </c>
      <c r="E99" s="44" t="s">
        <v>28</v>
      </c>
      <c r="F99" s="48" t="s">
        <v>212</v>
      </c>
      <c r="G99" s="41"/>
      <c r="H99" s="81">
        <f t="shared" si="34"/>
        <v>10</v>
      </c>
      <c r="I99" s="81">
        <f t="shared" si="34"/>
        <v>10</v>
      </c>
      <c r="J99" s="81">
        <f t="shared" si="34"/>
        <v>10</v>
      </c>
      <c r="K99" s="53">
        <f>K100</f>
        <v>100</v>
      </c>
    </row>
    <row r="100" spans="1:11" ht="38.25" customHeight="1">
      <c r="A100" s="19"/>
      <c r="B100" s="20" t="s">
        <v>142</v>
      </c>
      <c r="C100" s="85">
        <v>992</v>
      </c>
      <c r="D100" s="44" t="s">
        <v>24</v>
      </c>
      <c r="E100" s="44" t="s">
        <v>28</v>
      </c>
      <c r="F100" s="48" t="s">
        <v>213</v>
      </c>
      <c r="G100" s="41"/>
      <c r="H100" s="81">
        <f t="shared" ref="H100:J101" si="35">H102</f>
        <v>10</v>
      </c>
      <c r="I100" s="81">
        <f t="shared" si="35"/>
        <v>10</v>
      </c>
      <c r="J100" s="81">
        <f t="shared" si="35"/>
        <v>10</v>
      </c>
      <c r="K100" s="53">
        <f t="shared" si="29"/>
        <v>100</v>
      </c>
    </row>
    <row r="101" spans="1:11" ht="27.75" customHeight="1">
      <c r="A101" s="19"/>
      <c r="B101" s="20" t="s">
        <v>210</v>
      </c>
      <c r="C101" s="85">
        <v>992</v>
      </c>
      <c r="D101" s="44" t="s">
        <v>24</v>
      </c>
      <c r="E101" s="44" t="s">
        <v>28</v>
      </c>
      <c r="F101" s="48" t="s">
        <v>214</v>
      </c>
      <c r="G101" s="41"/>
      <c r="H101" s="81">
        <f t="shared" si="35"/>
        <v>10</v>
      </c>
      <c r="I101" s="81">
        <f t="shared" si="35"/>
        <v>10</v>
      </c>
      <c r="J101" s="81">
        <f t="shared" si="35"/>
        <v>10</v>
      </c>
      <c r="K101" s="53">
        <f t="shared" si="29"/>
        <v>100</v>
      </c>
    </row>
    <row r="102" spans="1:11" ht="37.5" customHeight="1">
      <c r="A102" s="19"/>
      <c r="B102" s="20" t="s">
        <v>211</v>
      </c>
      <c r="C102" s="85">
        <v>992</v>
      </c>
      <c r="D102" s="44" t="s">
        <v>24</v>
      </c>
      <c r="E102" s="44" t="s">
        <v>28</v>
      </c>
      <c r="F102" s="48" t="s">
        <v>215</v>
      </c>
      <c r="G102" s="41"/>
      <c r="H102" s="81">
        <f>H103</f>
        <v>10</v>
      </c>
      <c r="I102" s="81">
        <f>I103</f>
        <v>10</v>
      </c>
      <c r="J102" s="81">
        <f>J103</f>
        <v>10</v>
      </c>
      <c r="K102" s="53">
        <f t="shared" si="29"/>
        <v>100</v>
      </c>
    </row>
    <row r="103" spans="1:11" ht="25.5">
      <c r="A103" s="19"/>
      <c r="B103" s="20" t="s">
        <v>61</v>
      </c>
      <c r="C103" s="85">
        <v>992</v>
      </c>
      <c r="D103" s="44" t="s">
        <v>24</v>
      </c>
      <c r="E103" s="44" t="s">
        <v>28</v>
      </c>
      <c r="F103" s="48" t="s">
        <v>215</v>
      </c>
      <c r="G103" s="41" t="s">
        <v>102</v>
      </c>
      <c r="H103" s="81">
        <v>10</v>
      </c>
      <c r="I103" s="81">
        <v>10</v>
      </c>
      <c r="J103" s="81">
        <v>10</v>
      </c>
      <c r="K103" s="53">
        <f t="shared" si="29"/>
        <v>100</v>
      </c>
    </row>
    <row r="104" spans="1:11" ht="38.25" customHeight="1">
      <c r="A104" s="19"/>
      <c r="B104" s="20" t="s">
        <v>29</v>
      </c>
      <c r="C104" s="30">
        <v>992</v>
      </c>
      <c r="D104" s="39" t="s">
        <v>24</v>
      </c>
      <c r="E104" s="39" t="s">
        <v>30</v>
      </c>
      <c r="F104" s="39"/>
      <c r="G104" s="41"/>
      <c r="H104" s="37">
        <f>H105+H118</f>
        <v>134.84399999999999</v>
      </c>
      <c r="I104" s="37">
        <f>I105+I118</f>
        <v>134.84399999999999</v>
      </c>
      <c r="J104" s="37">
        <f>J105+J118</f>
        <v>134.84399999999999</v>
      </c>
      <c r="K104" s="53">
        <f t="shared" si="29"/>
        <v>100</v>
      </c>
    </row>
    <row r="105" spans="1:11" ht="38.25" customHeight="1">
      <c r="A105" s="19"/>
      <c r="B105" s="20" t="s">
        <v>75</v>
      </c>
      <c r="C105" s="85">
        <v>992</v>
      </c>
      <c r="D105" s="44" t="s">
        <v>24</v>
      </c>
      <c r="E105" s="44" t="s">
        <v>30</v>
      </c>
      <c r="F105" s="48" t="s">
        <v>212</v>
      </c>
      <c r="G105" s="41"/>
      <c r="H105" s="81">
        <f>H107+H110+H114</f>
        <v>129.84399999999999</v>
      </c>
      <c r="I105" s="81">
        <f>I107+I110+I114</f>
        <v>129.84399999999999</v>
      </c>
      <c r="J105" s="81">
        <f>J107+J110+J114</f>
        <v>129.84399999999999</v>
      </c>
      <c r="K105" s="53">
        <f t="shared" si="29"/>
        <v>100</v>
      </c>
    </row>
    <row r="106" spans="1:11" ht="38.25" customHeight="1">
      <c r="A106" s="19"/>
      <c r="B106" s="20" t="s">
        <v>76</v>
      </c>
      <c r="C106" s="85">
        <v>992</v>
      </c>
      <c r="D106" s="44" t="s">
        <v>24</v>
      </c>
      <c r="E106" s="44" t="s">
        <v>30</v>
      </c>
      <c r="F106" s="48" t="s">
        <v>217</v>
      </c>
      <c r="G106" s="41"/>
      <c r="H106" s="81">
        <f t="shared" ref="H106:J107" si="36">H108</f>
        <v>36</v>
      </c>
      <c r="I106" s="81">
        <f t="shared" si="36"/>
        <v>36</v>
      </c>
      <c r="J106" s="81">
        <f t="shared" si="36"/>
        <v>36</v>
      </c>
      <c r="K106" s="53">
        <f t="shared" si="29"/>
        <v>100</v>
      </c>
    </row>
    <row r="107" spans="1:11" ht="25.5">
      <c r="A107" s="19"/>
      <c r="B107" s="20" t="s">
        <v>216</v>
      </c>
      <c r="C107" s="85">
        <v>992</v>
      </c>
      <c r="D107" s="44" t="s">
        <v>24</v>
      </c>
      <c r="E107" s="44" t="s">
        <v>30</v>
      </c>
      <c r="F107" s="48" t="s">
        <v>218</v>
      </c>
      <c r="G107" s="48"/>
      <c r="H107" s="81">
        <f t="shared" si="36"/>
        <v>36</v>
      </c>
      <c r="I107" s="81">
        <f t="shared" si="36"/>
        <v>36</v>
      </c>
      <c r="J107" s="81">
        <f t="shared" si="36"/>
        <v>36</v>
      </c>
      <c r="K107" s="53">
        <f t="shared" si="29"/>
        <v>100</v>
      </c>
    </row>
    <row r="108" spans="1:11" ht="27.75" customHeight="1">
      <c r="A108" s="19"/>
      <c r="B108" s="20" t="s">
        <v>77</v>
      </c>
      <c r="C108" s="85">
        <v>992</v>
      </c>
      <c r="D108" s="44" t="s">
        <v>24</v>
      </c>
      <c r="E108" s="44" t="s">
        <v>30</v>
      </c>
      <c r="F108" s="48" t="s">
        <v>219</v>
      </c>
      <c r="G108" s="48"/>
      <c r="H108" s="81">
        <f>H107</f>
        <v>36</v>
      </c>
      <c r="I108" s="81">
        <f>I107</f>
        <v>36</v>
      </c>
      <c r="J108" s="81">
        <f>J107</f>
        <v>36</v>
      </c>
      <c r="K108" s="53">
        <f t="shared" si="29"/>
        <v>100</v>
      </c>
    </row>
    <row r="109" spans="1:11" ht="30" customHeight="1">
      <c r="A109" s="19"/>
      <c r="B109" s="20" t="s">
        <v>61</v>
      </c>
      <c r="C109" s="85">
        <v>992</v>
      </c>
      <c r="D109" s="44" t="s">
        <v>24</v>
      </c>
      <c r="E109" s="44" t="s">
        <v>30</v>
      </c>
      <c r="F109" s="48" t="s">
        <v>219</v>
      </c>
      <c r="G109" s="48" t="s">
        <v>102</v>
      </c>
      <c r="H109" s="81">
        <f>16+20</f>
        <v>36</v>
      </c>
      <c r="I109" s="81">
        <f>16+20</f>
        <v>36</v>
      </c>
      <c r="J109" s="81">
        <f>16+20</f>
        <v>36</v>
      </c>
      <c r="K109" s="53">
        <f t="shared" si="29"/>
        <v>100</v>
      </c>
    </row>
    <row r="110" spans="1:11" ht="51">
      <c r="A110" s="19"/>
      <c r="B110" s="20" t="s">
        <v>78</v>
      </c>
      <c r="C110" s="85">
        <v>992</v>
      </c>
      <c r="D110" s="44" t="s">
        <v>24</v>
      </c>
      <c r="E110" s="44" t="s">
        <v>30</v>
      </c>
      <c r="F110" s="48" t="s">
        <v>220</v>
      </c>
      <c r="G110" s="41"/>
      <c r="H110" s="81">
        <f t="shared" ref="H110:J112" si="37">H111</f>
        <v>83.843999999999994</v>
      </c>
      <c r="I110" s="81">
        <f t="shared" si="37"/>
        <v>83.843999999999994</v>
      </c>
      <c r="J110" s="81">
        <f t="shared" si="37"/>
        <v>83.843999999999994</v>
      </c>
      <c r="K110" s="53">
        <f t="shared" si="29"/>
        <v>100</v>
      </c>
    </row>
    <row r="111" spans="1:11" ht="51">
      <c r="A111" s="18"/>
      <c r="B111" s="20" t="s">
        <v>144</v>
      </c>
      <c r="C111" s="85">
        <v>992</v>
      </c>
      <c r="D111" s="44" t="s">
        <v>24</v>
      </c>
      <c r="E111" s="44" t="s">
        <v>30</v>
      </c>
      <c r="F111" s="48" t="s">
        <v>221</v>
      </c>
      <c r="G111" s="41"/>
      <c r="H111" s="81">
        <f t="shared" si="37"/>
        <v>83.843999999999994</v>
      </c>
      <c r="I111" s="81">
        <f t="shared" si="37"/>
        <v>83.843999999999994</v>
      </c>
      <c r="J111" s="81">
        <f t="shared" si="37"/>
        <v>83.843999999999994</v>
      </c>
      <c r="K111" s="53">
        <f t="shared" si="29"/>
        <v>100</v>
      </c>
    </row>
    <row r="112" spans="1:11" ht="25.5">
      <c r="A112" s="19"/>
      <c r="B112" s="20" t="s">
        <v>79</v>
      </c>
      <c r="C112" s="85">
        <v>992</v>
      </c>
      <c r="D112" s="44" t="s">
        <v>24</v>
      </c>
      <c r="E112" s="44" t="s">
        <v>30</v>
      </c>
      <c r="F112" s="48" t="s">
        <v>222</v>
      </c>
      <c r="G112" s="41"/>
      <c r="H112" s="81">
        <f t="shared" si="37"/>
        <v>83.843999999999994</v>
      </c>
      <c r="I112" s="81">
        <f t="shared" si="37"/>
        <v>83.843999999999994</v>
      </c>
      <c r="J112" s="81">
        <f t="shared" si="37"/>
        <v>83.843999999999994</v>
      </c>
      <c r="K112" s="53">
        <f t="shared" si="29"/>
        <v>100</v>
      </c>
    </row>
    <row r="113" spans="1:11" ht="25.5">
      <c r="A113" s="19"/>
      <c r="B113" s="20" t="s">
        <v>61</v>
      </c>
      <c r="C113" s="85">
        <v>992</v>
      </c>
      <c r="D113" s="44" t="s">
        <v>24</v>
      </c>
      <c r="E113" s="44" t="s">
        <v>30</v>
      </c>
      <c r="F113" s="48" t="s">
        <v>222</v>
      </c>
      <c r="G113" s="41" t="s">
        <v>102</v>
      </c>
      <c r="H113" s="81">
        <v>83.843999999999994</v>
      </c>
      <c r="I113" s="81">
        <v>83.843999999999994</v>
      </c>
      <c r="J113" s="81">
        <v>83.843999999999994</v>
      </c>
      <c r="K113" s="53">
        <f t="shared" si="29"/>
        <v>100</v>
      </c>
    </row>
    <row r="114" spans="1:11" ht="51">
      <c r="A114" s="19"/>
      <c r="B114" s="20" t="s">
        <v>80</v>
      </c>
      <c r="C114" s="85">
        <v>992</v>
      </c>
      <c r="D114" s="44" t="s">
        <v>24</v>
      </c>
      <c r="E114" s="44" t="s">
        <v>30</v>
      </c>
      <c r="F114" s="48" t="s">
        <v>223</v>
      </c>
      <c r="G114" s="41"/>
      <c r="H114" s="81">
        <f>H117</f>
        <v>10</v>
      </c>
      <c r="I114" s="81">
        <f>I117</f>
        <v>10</v>
      </c>
      <c r="J114" s="81">
        <f>J117</f>
        <v>10</v>
      </c>
      <c r="K114" s="53">
        <f t="shared" si="29"/>
        <v>100</v>
      </c>
    </row>
    <row r="115" spans="1:11" ht="25.5" customHeight="1">
      <c r="A115" s="19"/>
      <c r="B115" s="20" t="s">
        <v>145</v>
      </c>
      <c r="C115" s="85">
        <v>992</v>
      </c>
      <c r="D115" s="44" t="s">
        <v>24</v>
      </c>
      <c r="E115" s="44" t="s">
        <v>30</v>
      </c>
      <c r="F115" s="48" t="s">
        <v>224</v>
      </c>
      <c r="G115" s="41"/>
      <c r="H115" s="81">
        <f t="shared" ref="H115:J116" si="38">H116</f>
        <v>10</v>
      </c>
      <c r="I115" s="81">
        <f t="shared" si="38"/>
        <v>10</v>
      </c>
      <c r="J115" s="81">
        <f t="shared" si="38"/>
        <v>10</v>
      </c>
      <c r="K115" s="53">
        <f t="shared" si="29"/>
        <v>100</v>
      </c>
    </row>
    <row r="116" spans="1:11" ht="38.25">
      <c r="A116" s="19"/>
      <c r="B116" s="20" t="s">
        <v>81</v>
      </c>
      <c r="C116" s="85">
        <v>992</v>
      </c>
      <c r="D116" s="44" t="s">
        <v>24</v>
      </c>
      <c r="E116" s="44" t="s">
        <v>30</v>
      </c>
      <c r="F116" s="48" t="s">
        <v>225</v>
      </c>
      <c r="G116" s="41"/>
      <c r="H116" s="81">
        <f t="shared" si="38"/>
        <v>10</v>
      </c>
      <c r="I116" s="81">
        <f t="shared" si="38"/>
        <v>10</v>
      </c>
      <c r="J116" s="81">
        <f t="shared" si="38"/>
        <v>10</v>
      </c>
      <c r="K116" s="53">
        <f t="shared" si="29"/>
        <v>100</v>
      </c>
    </row>
    <row r="117" spans="1:11" ht="27.75" customHeight="1">
      <c r="A117" s="19"/>
      <c r="B117" s="20" t="s">
        <v>61</v>
      </c>
      <c r="C117" s="85">
        <v>992</v>
      </c>
      <c r="D117" s="44" t="s">
        <v>24</v>
      </c>
      <c r="E117" s="44" t="s">
        <v>30</v>
      </c>
      <c r="F117" s="48" t="s">
        <v>226</v>
      </c>
      <c r="G117" s="41" t="s">
        <v>102</v>
      </c>
      <c r="H117" s="81">
        <v>10</v>
      </c>
      <c r="I117" s="81">
        <v>10</v>
      </c>
      <c r="J117" s="81">
        <v>10</v>
      </c>
      <c r="K117" s="53">
        <f t="shared" si="29"/>
        <v>100</v>
      </c>
    </row>
    <row r="118" spans="1:11" ht="39.75" customHeight="1">
      <c r="A118" s="19"/>
      <c r="B118" s="20" t="s">
        <v>82</v>
      </c>
      <c r="C118" s="85">
        <v>992</v>
      </c>
      <c r="D118" s="44" t="s">
        <v>24</v>
      </c>
      <c r="E118" s="44" t="s">
        <v>30</v>
      </c>
      <c r="F118" s="48" t="s">
        <v>230</v>
      </c>
      <c r="G118" s="41"/>
      <c r="H118" s="81">
        <f>H120</f>
        <v>5</v>
      </c>
      <c r="I118" s="81">
        <f>I120</f>
        <v>5</v>
      </c>
      <c r="J118" s="81">
        <f>J120</f>
        <v>5</v>
      </c>
      <c r="K118" s="37">
        <f>K120</f>
        <v>100</v>
      </c>
    </row>
    <row r="119" spans="1:11" ht="29.25" customHeight="1">
      <c r="A119" s="19"/>
      <c r="B119" s="20" t="s">
        <v>227</v>
      </c>
      <c r="C119" s="85">
        <v>992</v>
      </c>
      <c r="D119" s="44" t="s">
        <v>24</v>
      </c>
      <c r="E119" s="44" t="s">
        <v>30</v>
      </c>
      <c r="F119" s="48" t="s">
        <v>231</v>
      </c>
      <c r="G119" s="41"/>
      <c r="H119" s="81">
        <f>H121</f>
        <v>5</v>
      </c>
      <c r="I119" s="81">
        <f>I121</f>
        <v>5</v>
      </c>
      <c r="J119" s="81">
        <f>J121</f>
        <v>5</v>
      </c>
      <c r="K119" s="53">
        <f t="shared" si="29"/>
        <v>100</v>
      </c>
    </row>
    <row r="120" spans="1:11" ht="38.25">
      <c r="A120" s="19"/>
      <c r="B120" s="20" t="s">
        <v>228</v>
      </c>
      <c r="C120" s="85">
        <v>992</v>
      </c>
      <c r="D120" s="44" t="s">
        <v>24</v>
      </c>
      <c r="E120" s="44" t="s">
        <v>30</v>
      </c>
      <c r="F120" s="48" t="s">
        <v>232</v>
      </c>
      <c r="G120" s="41"/>
      <c r="H120" s="81">
        <f t="shared" ref="H120:J121" si="39">H121</f>
        <v>5</v>
      </c>
      <c r="I120" s="81">
        <f t="shared" si="39"/>
        <v>5</v>
      </c>
      <c r="J120" s="81">
        <f t="shared" si="39"/>
        <v>5</v>
      </c>
      <c r="K120" s="53">
        <f t="shared" si="29"/>
        <v>100</v>
      </c>
    </row>
    <row r="121" spans="1:11" ht="28.5" customHeight="1">
      <c r="A121" s="19"/>
      <c r="B121" s="20" t="s">
        <v>229</v>
      </c>
      <c r="C121" s="85">
        <v>992</v>
      </c>
      <c r="D121" s="44" t="s">
        <v>24</v>
      </c>
      <c r="E121" s="44" t="s">
        <v>30</v>
      </c>
      <c r="F121" s="48" t="s">
        <v>233</v>
      </c>
      <c r="G121" s="41"/>
      <c r="H121" s="81">
        <f t="shared" si="39"/>
        <v>5</v>
      </c>
      <c r="I121" s="81">
        <f t="shared" si="39"/>
        <v>5</v>
      </c>
      <c r="J121" s="81">
        <f t="shared" si="39"/>
        <v>5</v>
      </c>
      <c r="K121" s="53">
        <f t="shared" si="29"/>
        <v>100</v>
      </c>
    </row>
    <row r="122" spans="1:11" ht="26.25" customHeight="1">
      <c r="A122" s="19"/>
      <c r="B122" s="20" t="s">
        <v>61</v>
      </c>
      <c r="C122" s="85">
        <v>992</v>
      </c>
      <c r="D122" s="44" t="s">
        <v>24</v>
      </c>
      <c r="E122" s="44" t="s">
        <v>30</v>
      </c>
      <c r="F122" s="48" t="s">
        <v>233</v>
      </c>
      <c r="G122" s="41" t="s">
        <v>102</v>
      </c>
      <c r="H122" s="81">
        <v>5</v>
      </c>
      <c r="I122" s="81">
        <v>5</v>
      </c>
      <c r="J122" s="81">
        <v>5</v>
      </c>
      <c r="K122" s="37">
        <f>K123</f>
        <v>81.889524041579108</v>
      </c>
    </row>
    <row r="123" spans="1:11">
      <c r="A123" s="19"/>
      <c r="B123" s="29" t="s">
        <v>31</v>
      </c>
      <c r="C123" s="30">
        <v>992</v>
      </c>
      <c r="D123" s="50" t="s">
        <v>11</v>
      </c>
      <c r="E123" s="50"/>
      <c r="F123" s="50"/>
      <c r="G123" s="51"/>
      <c r="H123" s="52">
        <f>H124+H146</f>
        <v>18977.414000000001</v>
      </c>
      <c r="I123" s="52">
        <f>I124+I146</f>
        <v>18977.414000000001</v>
      </c>
      <c r="J123" s="52">
        <f>J124+J146</f>
        <v>15540.513999999999</v>
      </c>
      <c r="K123" s="53">
        <f t="shared" si="29"/>
        <v>81.889524041579108</v>
      </c>
    </row>
    <row r="124" spans="1:11">
      <c r="A124" s="19"/>
      <c r="B124" s="20" t="s">
        <v>32</v>
      </c>
      <c r="C124" s="30">
        <v>992</v>
      </c>
      <c r="D124" s="44" t="s">
        <v>11</v>
      </c>
      <c r="E124" s="44" t="s">
        <v>28</v>
      </c>
      <c r="F124" s="44"/>
      <c r="G124" s="48"/>
      <c r="H124" s="81">
        <f>H125+H137+H142</f>
        <v>18973.414000000001</v>
      </c>
      <c r="I124" s="81">
        <f t="shared" ref="I124:J124" si="40">I125+I137+I142</f>
        <v>18973.414000000001</v>
      </c>
      <c r="J124" s="81">
        <f t="shared" si="40"/>
        <v>15536.513999999999</v>
      </c>
      <c r="K124" s="53">
        <f t="shared" si="29"/>
        <v>81.885705967307715</v>
      </c>
    </row>
    <row r="125" spans="1:11" ht="64.5" customHeight="1">
      <c r="A125" s="19"/>
      <c r="B125" s="20" t="s">
        <v>147</v>
      </c>
      <c r="C125" s="85">
        <v>992</v>
      </c>
      <c r="D125" s="44" t="s">
        <v>11</v>
      </c>
      <c r="E125" s="44" t="s">
        <v>28</v>
      </c>
      <c r="F125" s="48" t="s">
        <v>141</v>
      </c>
      <c r="G125" s="48"/>
      <c r="H125" s="81">
        <f>H126</f>
        <v>18844.7</v>
      </c>
      <c r="I125" s="81">
        <f>I126</f>
        <v>18844.7</v>
      </c>
      <c r="J125" s="81">
        <f>J126</f>
        <v>15407.8</v>
      </c>
      <c r="K125" s="53">
        <f t="shared" si="29"/>
        <v>81.761980822194033</v>
      </c>
    </row>
    <row r="126" spans="1:11" ht="64.5" customHeight="1">
      <c r="A126" s="19"/>
      <c r="B126" s="20" t="s">
        <v>234</v>
      </c>
      <c r="C126" s="85">
        <v>992</v>
      </c>
      <c r="D126" s="44" t="s">
        <v>11</v>
      </c>
      <c r="E126" s="44" t="s">
        <v>28</v>
      </c>
      <c r="F126" s="48" t="s">
        <v>143</v>
      </c>
      <c r="G126" s="48"/>
      <c r="H126" s="81">
        <f>H127+H132</f>
        <v>18844.7</v>
      </c>
      <c r="I126" s="81">
        <f>I127+I132</f>
        <v>18844.7</v>
      </c>
      <c r="J126" s="81">
        <f>J127+J132</f>
        <v>15407.8</v>
      </c>
      <c r="K126" s="53">
        <f t="shared" si="29"/>
        <v>81.761980822194033</v>
      </c>
    </row>
    <row r="127" spans="1:11" ht="51">
      <c r="A127" s="19"/>
      <c r="B127" s="20" t="s">
        <v>83</v>
      </c>
      <c r="C127" s="85">
        <v>992</v>
      </c>
      <c r="D127" s="44" t="s">
        <v>11</v>
      </c>
      <c r="E127" s="44" t="s">
        <v>28</v>
      </c>
      <c r="F127" s="48" t="s">
        <v>236</v>
      </c>
      <c r="G127" s="48"/>
      <c r="H127" s="81">
        <f>H128+H131</f>
        <v>5752.8</v>
      </c>
      <c r="I127" s="81">
        <f>I128+I131</f>
        <v>5752.8</v>
      </c>
      <c r="J127" s="81">
        <f>J128+J131</f>
        <v>5752.8</v>
      </c>
      <c r="K127" s="53">
        <f t="shared" si="29"/>
        <v>100</v>
      </c>
    </row>
    <row r="128" spans="1:11" ht="41.25" customHeight="1">
      <c r="A128" s="19"/>
      <c r="B128" s="45" t="s">
        <v>235</v>
      </c>
      <c r="C128" s="85">
        <v>992</v>
      </c>
      <c r="D128" s="44" t="s">
        <v>11</v>
      </c>
      <c r="E128" s="44" t="s">
        <v>28</v>
      </c>
      <c r="F128" s="48" t="s">
        <v>237</v>
      </c>
      <c r="G128" s="48"/>
      <c r="H128" s="81">
        <f>H129</f>
        <v>4935.8</v>
      </c>
      <c r="I128" s="81">
        <f>I129</f>
        <v>4935.8</v>
      </c>
      <c r="J128" s="81">
        <f>J129</f>
        <v>4935.8</v>
      </c>
      <c r="K128" s="53">
        <f t="shared" si="29"/>
        <v>100</v>
      </c>
    </row>
    <row r="129" spans="1:11" ht="25.5">
      <c r="A129" s="19"/>
      <c r="B129" s="20" t="s">
        <v>61</v>
      </c>
      <c r="C129" s="85">
        <v>992</v>
      </c>
      <c r="D129" s="44" t="s">
        <v>11</v>
      </c>
      <c r="E129" s="44" t="s">
        <v>28</v>
      </c>
      <c r="F129" s="48" t="s">
        <v>237</v>
      </c>
      <c r="G129" s="48" t="s">
        <v>102</v>
      </c>
      <c r="H129" s="81">
        <v>4935.8</v>
      </c>
      <c r="I129" s="81">
        <v>4935.8</v>
      </c>
      <c r="J129" s="81">
        <v>4935.8</v>
      </c>
      <c r="K129" s="53">
        <f t="shared" si="29"/>
        <v>100</v>
      </c>
    </row>
    <row r="130" spans="1:11" ht="24.75" customHeight="1">
      <c r="A130" s="19"/>
      <c r="B130" s="45" t="s">
        <v>238</v>
      </c>
      <c r="C130" s="85">
        <v>992</v>
      </c>
      <c r="D130" s="44" t="s">
        <v>11</v>
      </c>
      <c r="E130" s="44" t="s">
        <v>28</v>
      </c>
      <c r="F130" s="48" t="s">
        <v>239</v>
      </c>
      <c r="G130" s="48"/>
      <c r="H130" s="81">
        <f>H131</f>
        <v>817</v>
      </c>
      <c r="I130" s="81">
        <f t="shared" ref="I130:J130" si="41">I131</f>
        <v>817</v>
      </c>
      <c r="J130" s="81">
        <f t="shared" si="41"/>
        <v>817</v>
      </c>
      <c r="K130" s="53">
        <f t="shared" si="29"/>
        <v>100</v>
      </c>
    </row>
    <row r="131" spans="1:11" ht="25.5" customHeight="1">
      <c r="A131" s="19"/>
      <c r="B131" s="20" t="s">
        <v>61</v>
      </c>
      <c r="C131" s="85">
        <v>992</v>
      </c>
      <c r="D131" s="44" t="s">
        <v>11</v>
      </c>
      <c r="E131" s="44" t="s">
        <v>28</v>
      </c>
      <c r="F131" s="48" t="s">
        <v>239</v>
      </c>
      <c r="G131" s="48" t="s">
        <v>102</v>
      </c>
      <c r="H131" s="81">
        <v>817</v>
      </c>
      <c r="I131" s="81">
        <v>817</v>
      </c>
      <c r="J131" s="81">
        <v>817</v>
      </c>
      <c r="K131" s="53">
        <f t="shared" si="29"/>
        <v>100</v>
      </c>
    </row>
    <row r="132" spans="1:11" ht="25.5" customHeight="1">
      <c r="A132" s="19"/>
      <c r="B132" s="20" t="s">
        <v>240</v>
      </c>
      <c r="C132" s="85">
        <v>992</v>
      </c>
      <c r="D132" s="44" t="s">
        <v>11</v>
      </c>
      <c r="E132" s="44" t="s">
        <v>28</v>
      </c>
      <c r="F132" s="48" t="s">
        <v>243</v>
      </c>
      <c r="G132" s="48"/>
      <c r="H132" s="81">
        <f>H133+H135</f>
        <v>13091.9</v>
      </c>
      <c r="I132" s="81">
        <f>I133+I135</f>
        <v>13091.9</v>
      </c>
      <c r="J132" s="81">
        <f>J133+J135</f>
        <v>9655</v>
      </c>
      <c r="K132" s="53">
        <f t="shared" si="29"/>
        <v>73.747889916666026</v>
      </c>
    </row>
    <row r="133" spans="1:11" ht="25.5" customHeight="1">
      <c r="A133" s="19"/>
      <c r="B133" s="20" t="s">
        <v>241</v>
      </c>
      <c r="C133" s="85">
        <v>992</v>
      </c>
      <c r="D133" s="44" t="s">
        <v>11</v>
      </c>
      <c r="E133" s="44" t="s">
        <v>28</v>
      </c>
      <c r="F133" s="48" t="s">
        <v>244</v>
      </c>
      <c r="G133" s="48"/>
      <c r="H133" s="81">
        <f>H134</f>
        <v>10391.9</v>
      </c>
      <c r="I133" s="81">
        <f>I134</f>
        <v>10391.9</v>
      </c>
      <c r="J133" s="81">
        <f>J134</f>
        <v>6955</v>
      </c>
      <c r="K133" s="53">
        <f t="shared" si="29"/>
        <v>66.927125934622154</v>
      </c>
    </row>
    <row r="134" spans="1:11" ht="25.5" customHeight="1">
      <c r="A134" s="19"/>
      <c r="B134" s="20" t="s">
        <v>61</v>
      </c>
      <c r="C134" s="85">
        <v>992</v>
      </c>
      <c r="D134" s="44" t="s">
        <v>11</v>
      </c>
      <c r="E134" s="44" t="s">
        <v>28</v>
      </c>
      <c r="F134" s="48" t="s">
        <v>244</v>
      </c>
      <c r="G134" s="48" t="s">
        <v>102</v>
      </c>
      <c r="H134" s="81">
        <v>10391.9</v>
      </c>
      <c r="I134" s="81">
        <v>10391.9</v>
      </c>
      <c r="J134" s="81">
        <v>6955</v>
      </c>
      <c r="K134" s="53">
        <f t="shared" si="29"/>
        <v>66.927125934622154</v>
      </c>
    </row>
    <row r="135" spans="1:11" ht="25.5" customHeight="1">
      <c r="A135" s="19"/>
      <c r="B135" s="45" t="s">
        <v>242</v>
      </c>
      <c r="C135" s="85">
        <v>992</v>
      </c>
      <c r="D135" s="44" t="s">
        <v>11</v>
      </c>
      <c r="E135" s="44" t="s">
        <v>28</v>
      </c>
      <c r="F135" s="48" t="s">
        <v>245</v>
      </c>
      <c r="G135" s="48"/>
      <c r="H135" s="81">
        <f>H136</f>
        <v>2700</v>
      </c>
      <c r="I135" s="81">
        <f>I136</f>
        <v>2700</v>
      </c>
      <c r="J135" s="81">
        <f>J136</f>
        <v>2700</v>
      </c>
      <c r="K135" s="53">
        <f t="shared" si="29"/>
        <v>100</v>
      </c>
    </row>
    <row r="136" spans="1:11" ht="25.5" customHeight="1">
      <c r="A136" s="19"/>
      <c r="B136" s="20" t="s">
        <v>61</v>
      </c>
      <c r="C136" s="85">
        <v>992</v>
      </c>
      <c r="D136" s="44" t="s">
        <v>11</v>
      </c>
      <c r="E136" s="44" t="s">
        <v>28</v>
      </c>
      <c r="F136" s="48" t="s">
        <v>245</v>
      </c>
      <c r="G136" s="48" t="s">
        <v>102</v>
      </c>
      <c r="H136" s="81">
        <v>2700</v>
      </c>
      <c r="I136" s="81">
        <v>2700</v>
      </c>
      <c r="J136" s="81">
        <v>2700</v>
      </c>
      <c r="K136" s="53">
        <f t="shared" si="29"/>
        <v>100</v>
      </c>
    </row>
    <row r="137" spans="1:11" ht="51">
      <c r="A137" s="19"/>
      <c r="B137" s="20" t="s">
        <v>149</v>
      </c>
      <c r="C137" s="85">
        <v>992</v>
      </c>
      <c r="D137" s="44" t="s">
        <v>11</v>
      </c>
      <c r="E137" s="44" t="s">
        <v>28</v>
      </c>
      <c r="F137" s="48" t="s">
        <v>146</v>
      </c>
      <c r="G137" s="48"/>
      <c r="H137" s="81">
        <f>H139</f>
        <v>99.713999999999999</v>
      </c>
      <c r="I137" s="81">
        <f t="shared" ref="I137:J137" si="42">I139</f>
        <v>99.713999999999999</v>
      </c>
      <c r="J137" s="81">
        <f t="shared" si="42"/>
        <v>99.713999999999999</v>
      </c>
      <c r="K137" s="53">
        <f t="shared" si="29"/>
        <v>100</v>
      </c>
    </row>
    <row r="138" spans="1:11" ht="25.5">
      <c r="A138" s="19"/>
      <c r="B138" s="20" t="s">
        <v>246</v>
      </c>
      <c r="C138" s="85">
        <v>992</v>
      </c>
      <c r="D138" s="44" t="s">
        <v>11</v>
      </c>
      <c r="E138" s="44" t="s">
        <v>28</v>
      </c>
      <c r="F138" s="48" t="s">
        <v>247</v>
      </c>
      <c r="G138" s="48"/>
      <c r="H138" s="81">
        <f>H140</f>
        <v>99.713999999999999</v>
      </c>
      <c r="I138" s="81">
        <f t="shared" ref="I138:J138" si="43">I140</f>
        <v>99.713999999999999</v>
      </c>
      <c r="J138" s="81">
        <f t="shared" si="43"/>
        <v>99.713999999999999</v>
      </c>
      <c r="K138" s="53"/>
    </row>
    <row r="139" spans="1:11" ht="51">
      <c r="A139" s="19"/>
      <c r="B139" s="20" t="s">
        <v>150</v>
      </c>
      <c r="C139" s="85">
        <v>992</v>
      </c>
      <c r="D139" s="44" t="s">
        <v>11</v>
      </c>
      <c r="E139" s="44" t="s">
        <v>28</v>
      </c>
      <c r="F139" s="48" t="s">
        <v>248</v>
      </c>
      <c r="G139" s="48"/>
      <c r="H139" s="81">
        <f>H140</f>
        <v>99.713999999999999</v>
      </c>
      <c r="I139" s="81">
        <f t="shared" ref="I139:J140" si="44">I140</f>
        <v>99.713999999999999</v>
      </c>
      <c r="J139" s="81">
        <f t="shared" si="44"/>
        <v>99.713999999999999</v>
      </c>
      <c r="K139" s="53">
        <f t="shared" si="29"/>
        <v>100</v>
      </c>
    </row>
    <row r="140" spans="1:11" ht="25.5">
      <c r="A140" s="19"/>
      <c r="B140" s="45" t="s">
        <v>151</v>
      </c>
      <c r="C140" s="85">
        <v>992</v>
      </c>
      <c r="D140" s="44" t="s">
        <v>11</v>
      </c>
      <c r="E140" s="44" t="s">
        <v>28</v>
      </c>
      <c r="F140" s="48" t="s">
        <v>249</v>
      </c>
      <c r="G140" s="48"/>
      <c r="H140" s="81">
        <f>H141</f>
        <v>99.713999999999999</v>
      </c>
      <c r="I140" s="81">
        <f t="shared" si="44"/>
        <v>99.713999999999999</v>
      </c>
      <c r="J140" s="81">
        <f t="shared" si="44"/>
        <v>99.713999999999999</v>
      </c>
      <c r="K140" s="53">
        <f t="shared" si="29"/>
        <v>100</v>
      </c>
    </row>
    <row r="141" spans="1:11" ht="25.5">
      <c r="A141" s="19"/>
      <c r="B141" s="20" t="s">
        <v>61</v>
      </c>
      <c r="C141" s="85">
        <v>992</v>
      </c>
      <c r="D141" s="44" t="s">
        <v>11</v>
      </c>
      <c r="E141" s="44" t="s">
        <v>28</v>
      </c>
      <c r="F141" s="48" t="s">
        <v>249</v>
      </c>
      <c r="G141" s="48" t="s">
        <v>102</v>
      </c>
      <c r="H141" s="81">
        <v>99.713999999999999</v>
      </c>
      <c r="I141" s="81">
        <v>99.713999999999999</v>
      </c>
      <c r="J141" s="81">
        <v>99.713999999999999</v>
      </c>
      <c r="K141" s="53">
        <f t="shared" si="29"/>
        <v>100</v>
      </c>
    </row>
    <row r="142" spans="1:11" ht="63.75">
      <c r="A142" s="19"/>
      <c r="B142" s="20" t="s">
        <v>250</v>
      </c>
      <c r="C142" s="85">
        <v>992</v>
      </c>
      <c r="D142" s="44" t="s">
        <v>11</v>
      </c>
      <c r="E142" s="44" t="s">
        <v>28</v>
      </c>
      <c r="F142" s="77">
        <v>8900000000</v>
      </c>
      <c r="G142" s="48"/>
      <c r="H142" s="81">
        <f t="shared" ref="H142:J144" si="45">H143</f>
        <v>29</v>
      </c>
      <c r="I142" s="81">
        <f t="shared" si="45"/>
        <v>29</v>
      </c>
      <c r="J142" s="81">
        <f t="shared" si="45"/>
        <v>29</v>
      </c>
      <c r="K142" s="53">
        <f t="shared" si="29"/>
        <v>100</v>
      </c>
    </row>
    <row r="143" spans="1:11" ht="38.25">
      <c r="A143" s="19"/>
      <c r="B143" s="20" t="s">
        <v>251</v>
      </c>
      <c r="C143" s="85">
        <v>992</v>
      </c>
      <c r="D143" s="44" t="s">
        <v>11</v>
      </c>
      <c r="E143" s="44" t="s">
        <v>28</v>
      </c>
      <c r="F143" s="77">
        <v>8910000000</v>
      </c>
      <c r="G143" s="48"/>
      <c r="H143" s="81">
        <f t="shared" si="45"/>
        <v>29</v>
      </c>
      <c r="I143" s="81">
        <f t="shared" si="45"/>
        <v>29</v>
      </c>
      <c r="J143" s="81">
        <f t="shared" si="45"/>
        <v>29</v>
      </c>
      <c r="K143" s="53">
        <f t="shared" si="29"/>
        <v>100</v>
      </c>
    </row>
    <row r="144" spans="1:11" ht="25.5">
      <c r="A144" s="19"/>
      <c r="B144" s="20" t="s">
        <v>252</v>
      </c>
      <c r="C144" s="85">
        <v>992</v>
      </c>
      <c r="D144" s="44" t="s">
        <v>11</v>
      </c>
      <c r="E144" s="44" t="s">
        <v>28</v>
      </c>
      <c r="F144" s="77">
        <v>8910010070</v>
      </c>
      <c r="G144" s="48"/>
      <c r="H144" s="81">
        <f t="shared" si="45"/>
        <v>29</v>
      </c>
      <c r="I144" s="81">
        <f t="shared" si="45"/>
        <v>29</v>
      </c>
      <c r="J144" s="81">
        <f t="shared" si="45"/>
        <v>29</v>
      </c>
      <c r="K144" s="53">
        <f t="shared" si="29"/>
        <v>100</v>
      </c>
    </row>
    <row r="145" spans="1:11" ht="25.5">
      <c r="A145" s="19"/>
      <c r="B145" s="20" t="s">
        <v>61</v>
      </c>
      <c r="C145" s="85">
        <v>992</v>
      </c>
      <c r="D145" s="44" t="s">
        <v>11</v>
      </c>
      <c r="E145" s="44" t="s">
        <v>28</v>
      </c>
      <c r="F145" s="77">
        <v>8910010070</v>
      </c>
      <c r="G145" s="48" t="s">
        <v>102</v>
      </c>
      <c r="H145" s="81">
        <v>29</v>
      </c>
      <c r="I145" s="81">
        <v>29</v>
      </c>
      <c r="J145" s="81">
        <v>29</v>
      </c>
      <c r="K145" s="53">
        <f t="shared" si="29"/>
        <v>100</v>
      </c>
    </row>
    <row r="146" spans="1:11" ht="25.5">
      <c r="A146" s="19"/>
      <c r="B146" s="20" t="s">
        <v>47</v>
      </c>
      <c r="C146" s="30">
        <v>992</v>
      </c>
      <c r="D146" s="43" t="s">
        <v>11</v>
      </c>
      <c r="E146" s="43" t="s">
        <v>33</v>
      </c>
      <c r="F146" s="48"/>
      <c r="G146" s="48"/>
      <c r="H146" s="81">
        <f>H147</f>
        <v>4</v>
      </c>
      <c r="I146" s="81">
        <f t="shared" ref="I146:J146" si="46">I147</f>
        <v>4</v>
      </c>
      <c r="J146" s="81">
        <f t="shared" si="46"/>
        <v>4</v>
      </c>
      <c r="K146" s="53">
        <f t="shared" si="29"/>
        <v>100</v>
      </c>
    </row>
    <row r="147" spans="1:11" ht="51">
      <c r="A147" s="70"/>
      <c r="B147" s="20" t="s">
        <v>84</v>
      </c>
      <c r="C147" s="85">
        <v>992</v>
      </c>
      <c r="D147" s="44" t="s">
        <v>11</v>
      </c>
      <c r="E147" s="44" t="s">
        <v>33</v>
      </c>
      <c r="F147" s="48" t="s">
        <v>148</v>
      </c>
      <c r="G147" s="48"/>
      <c r="H147" s="81">
        <f>H149</f>
        <v>4</v>
      </c>
      <c r="I147" s="81">
        <f t="shared" ref="I147:J147" si="47">I149</f>
        <v>4</v>
      </c>
      <c r="J147" s="81">
        <f t="shared" si="47"/>
        <v>4</v>
      </c>
      <c r="K147" s="53">
        <f t="shared" si="29"/>
        <v>100</v>
      </c>
    </row>
    <row r="148" spans="1:11" ht="76.5">
      <c r="A148" s="70"/>
      <c r="B148" s="20" t="s">
        <v>253</v>
      </c>
      <c r="C148" s="85">
        <v>992</v>
      </c>
      <c r="D148" s="44" t="s">
        <v>11</v>
      </c>
      <c r="E148" s="44" t="s">
        <v>33</v>
      </c>
      <c r="F148" s="48" t="s">
        <v>255</v>
      </c>
      <c r="G148" s="48"/>
      <c r="H148" s="81">
        <f>H150</f>
        <v>4</v>
      </c>
      <c r="I148" s="81">
        <f t="shared" ref="I148:J148" si="48">I150</f>
        <v>4</v>
      </c>
      <c r="J148" s="81">
        <f t="shared" si="48"/>
        <v>4</v>
      </c>
      <c r="K148" s="53">
        <f t="shared" si="29"/>
        <v>100</v>
      </c>
    </row>
    <row r="149" spans="1:11" ht="38.25">
      <c r="A149" s="70"/>
      <c r="B149" s="20" t="s">
        <v>254</v>
      </c>
      <c r="C149" s="85">
        <v>992</v>
      </c>
      <c r="D149" s="44" t="s">
        <v>11</v>
      </c>
      <c r="E149" s="44" t="s">
        <v>33</v>
      </c>
      <c r="F149" s="48" t="s">
        <v>256</v>
      </c>
      <c r="G149" s="48"/>
      <c r="H149" s="81">
        <f>H150</f>
        <v>4</v>
      </c>
      <c r="I149" s="81">
        <f t="shared" ref="I149:J150" si="49">I150</f>
        <v>4</v>
      </c>
      <c r="J149" s="81">
        <f t="shared" si="49"/>
        <v>4</v>
      </c>
      <c r="K149" s="53">
        <f t="shared" si="29"/>
        <v>100</v>
      </c>
    </row>
    <row r="150" spans="1:11" ht="25.5">
      <c r="A150" s="70"/>
      <c r="B150" s="20" t="s">
        <v>85</v>
      </c>
      <c r="C150" s="85">
        <v>992</v>
      </c>
      <c r="D150" s="44" t="s">
        <v>11</v>
      </c>
      <c r="E150" s="44" t="s">
        <v>33</v>
      </c>
      <c r="F150" s="48" t="s">
        <v>257</v>
      </c>
      <c r="G150" s="48"/>
      <c r="H150" s="81">
        <f>H151</f>
        <v>4</v>
      </c>
      <c r="I150" s="81">
        <f t="shared" si="49"/>
        <v>4</v>
      </c>
      <c r="J150" s="81">
        <f t="shared" si="49"/>
        <v>4</v>
      </c>
      <c r="K150" s="53">
        <f t="shared" si="29"/>
        <v>100</v>
      </c>
    </row>
    <row r="151" spans="1:11" ht="25.5">
      <c r="A151" s="70"/>
      <c r="B151" s="20" t="s">
        <v>61</v>
      </c>
      <c r="C151" s="85">
        <v>992</v>
      </c>
      <c r="D151" s="44" t="s">
        <v>11</v>
      </c>
      <c r="E151" s="44" t="s">
        <v>33</v>
      </c>
      <c r="F151" s="48" t="s">
        <v>257</v>
      </c>
      <c r="G151" s="48" t="s">
        <v>102</v>
      </c>
      <c r="H151" s="81">
        <v>4</v>
      </c>
      <c r="I151" s="81">
        <v>4</v>
      </c>
      <c r="J151" s="81">
        <v>4</v>
      </c>
      <c r="K151" s="53">
        <f t="shared" si="29"/>
        <v>100</v>
      </c>
    </row>
    <row r="152" spans="1:11" ht="13.5" customHeight="1">
      <c r="A152" s="70"/>
      <c r="B152" s="54" t="s">
        <v>34</v>
      </c>
      <c r="C152" s="30">
        <v>992</v>
      </c>
      <c r="D152" s="50" t="s">
        <v>35</v>
      </c>
      <c r="E152" s="50"/>
      <c r="F152" s="51"/>
      <c r="G152" s="51"/>
      <c r="H152" s="33">
        <f>H158+H168+H153</f>
        <v>6490.8490000000002</v>
      </c>
      <c r="I152" s="33">
        <f t="shared" ref="I152:J152" si="50">I158+I168+I153</f>
        <v>6490.8490000000002</v>
      </c>
      <c r="J152" s="33">
        <f t="shared" si="50"/>
        <v>6490.8490000000002</v>
      </c>
      <c r="K152" s="53">
        <f t="shared" si="29"/>
        <v>100</v>
      </c>
    </row>
    <row r="153" spans="1:11" ht="13.5" customHeight="1">
      <c r="A153" s="70"/>
      <c r="B153" s="79" t="s">
        <v>258</v>
      </c>
      <c r="C153" s="85">
        <v>992</v>
      </c>
      <c r="D153" s="44" t="s">
        <v>35</v>
      </c>
      <c r="E153" s="44" t="s">
        <v>8</v>
      </c>
      <c r="F153" s="48"/>
      <c r="G153" s="51"/>
      <c r="H153" s="37">
        <f t="shared" ref="H153:J156" si="51">H154</f>
        <v>0.5</v>
      </c>
      <c r="I153" s="37">
        <f t="shared" si="51"/>
        <v>0.5</v>
      </c>
      <c r="J153" s="37">
        <f t="shared" si="51"/>
        <v>0.5</v>
      </c>
      <c r="K153" s="53">
        <f t="shared" si="29"/>
        <v>100</v>
      </c>
    </row>
    <row r="154" spans="1:11" ht="13.5" customHeight="1">
      <c r="A154" s="70"/>
      <c r="B154" s="34" t="s">
        <v>259</v>
      </c>
      <c r="C154" s="85">
        <v>992</v>
      </c>
      <c r="D154" s="44" t="s">
        <v>35</v>
      </c>
      <c r="E154" s="44" t="s">
        <v>8</v>
      </c>
      <c r="F154" s="77">
        <v>9100000000</v>
      </c>
      <c r="G154" s="51"/>
      <c r="H154" s="37">
        <f t="shared" si="51"/>
        <v>0.5</v>
      </c>
      <c r="I154" s="37">
        <f t="shared" si="51"/>
        <v>0.5</v>
      </c>
      <c r="J154" s="37">
        <f t="shared" si="51"/>
        <v>0.5</v>
      </c>
      <c r="K154" s="53">
        <f t="shared" si="29"/>
        <v>100</v>
      </c>
    </row>
    <row r="155" spans="1:11" ht="13.5" customHeight="1">
      <c r="A155" s="70"/>
      <c r="B155" s="34" t="s">
        <v>260</v>
      </c>
      <c r="C155" s="85">
        <v>992</v>
      </c>
      <c r="D155" s="44" t="s">
        <v>35</v>
      </c>
      <c r="E155" s="44" t="s">
        <v>8</v>
      </c>
      <c r="F155" s="77">
        <v>9110000000</v>
      </c>
      <c r="G155" s="51"/>
      <c r="H155" s="37">
        <f t="shared" si="51"/>
        <v>0.5</v>
      </c>
      <c r="I155" s="37">
        <f t="shared" si="51"/>
        <v>0.5</v>
      </c>
      <c r="J155" s="37">
        <f t="shared" si="51"/>
        <v>0.5</v>
      </c>
      <c r="K155" s="53">
        <f t="shared" si="29"/>
        <v>100</v>
      </c>
    </row>
    <row r="156" spans="1:11" ht="13.5" customHeight="1">
      <c r="A156" s="70"/>
      <c r="B156" s="34" t="s">
        <v>261</v>
      </c>
      <c r="C156" s="85">
        <v>992</v>
      </c>
      <c r="D156" s="44" t="s">
        <v>35</v>
      </c>
      <c r="E156" s="44" t="s">
        <v>8</v>
      </c>
      <c r="F156" s="77">
        <v>9110010300</v>
      </c>
      <c r="G156" s="51"/>
      <c r="H156" s="37">
        <f t="shared" si="51"/>
        <v>0.5</v>
      </c>
      <c r="I156" s="37">
        <f t="shared" si="51"/>
        <v>0.5</v>
      </c>
      <c r="J156" s="37">
        <f t="shared" si="51"/>
        <v>0.5</v>
      </c>
      <c r="K156" s="53">
        <f t="shared" si="29"/>
        <v>100</v>
      </c>
    </row>
    <row r="157" spans="1:11" ht="13.5" customHeight="1">
      <c r="A157" s="70"/>
      <c r="B157" s="20" t="s">
        <v>61</v>
      </c>
      <c r="C157" s="85">
        <v>992</v>
      </c>
      <c r="D157" s="44" t="s">
        <v>35</v>
      </c>
      <c r="E157" s="44" t="s">
        <v>8</v>
      </c>
      <c r="F157" s="77">
        <v>9110010300</v>
      </c>
      <c r="G157" s="41" t="s">
        <v>102</v>
      </c>
      <c r="H157" s="81">
        <v>0.5</v>
      </c>
      <c r="I157" s="81">
        <v>0.5</v>
      </c>
      <c r="J157" s="81">
        <v>0.5</v>
      </c>
      <c r="K157" s="53">
        <f t="shared" si="29"/>
        <v>100</v>
      </c>
    </row>
    <row r="158" spans="1:11">
      <c r="A158" s="19"/>
      <c r="B158" s="34" t="s">
        <v>36</v>
      </c>
      <c r="C158" s="30">
        <v>992</v>
      </c>
      <c r="D158" s="35" t="s">
        <v>35</v>
      </c>
      <c r="E158" s="35" t="s">
        <v>10</v>
      </c>
      <c r="F158" s="36"/>
      <c r="G158" s="36"/>
      <c r="H158" s="37">
        <f>H159</f>
        <v>629.30000000000007</v>
      </c>
      <c r="I158" s="37">
        <f t="shared" ref="I158:J158" si="52">I159</f>
        <v>629.30000000000007</v>
      </c>
      <c r="J158" s="37">
        <f t="shared" si="52"/>
        <v>629.30000000000007</v>
      </c>
      <c r="K158" s="53">
        <f t="shared" si="29"/>
        <v>100</v>
      </c>
    </row>
    <row r="159" spans="1:11" ht="39.75" customHeight="1">
      <c r="A159" s="19"/>
      <c r="B159" s="76" t="s">
        <v>86</v>
      </c>
      <c r="C159" s="85">
        <v>992</v>
      </c>
      <c r="D159" s="43" t="s">
        <v>35</v>
      </c>
      <c r="E159" s="43" t="s">
        <v>10</v>
      </c>
      <c r="F159" s="77">
        <v>5900000000</v>
      </c>
      <c r="G159" s="7"/>
      <c r="H159" s="80">
        <f>H162+H166</f>
        <v>629.30000000000007</v>
      </c>
      <c r="I159" s="80">
        <f t="shared" ref="I159:J159" si="53">I162+I166</f>
        <v>629.30000000000007</v>
      </c>
      <c r="J159" s="80">
        <f t="shared" si="53"/>
        <v>629.30000000000007</v>
      </c>
      <c r="K159" s="53">
        <f t="shared" si="29"/>
        <v>100</v>
      </c>
    </row>
    <row r="160" spans="1:11" ht="39.75" customHeight="1">
      <c r="A160" s="19"/>
      <c r="B160" s="76" t="s">
        <v>262</v>
      </c>
      <c r="C160" s="85">
        <v>992</v>
      </c>
      <c r="D160" s="43" t="s">
        <v>35</v>
      </c>
      <c r="E160" s="43" t="s">
        <v>10</v>
      </c>
      <c r="F160" s="77">
        <v>5910000000</v>
      </c>
      <c r="G160" s="7"/>
      <c r="H160" s="80">
        <f>H162</f>
        <v>590.6</v>
      </c>
      <c r="I160" s="80">
        <f t="shared" ref="I160:J160" si="54">I162</f>
        <v>590.6</v>
      </c>
      <c r="J160" s="80">
        <f t="shared" si="54"/>
        <v>590.6</v>
      </c>
      <c r="K160" s="53">
        <f t="shared" ref="K160:K220" si="55">J160/I160*100</f>
        <v>100</v>
      </c>
    </row>
    <row r="161" spans="1:11" ht="25.5">
      <c r="A161" s="19"/>
      <c r="B161" s="76" t="s">
        <v>263</v>
      </c>
      <c r="C161" s="85">
        <v>992</v>
      </c>
      <c r="D161" s="43" t="s">
        <v>35</v>
      </c>
      <c r="E161" s="43" t="s">
        <v>10</v>
      </c>
      <c r="F161" s="77">
        <v>5910100000</v>
      </c>
      <c r="G161" s="7"/>
      <c r="H161" s="80">
        <f>H163</f>
        <v>590.6</v>
      </c>
      <c r="I161" s="80">
        <f t="shared" ref="I161:J161" si="56">I163</f>
        <v>590.6</v>
      </c>
      <c r="J161" s="80">
        <f t="shared" si="56"/>
        <v>590.6</v>
      </c>
      <c r="K161" s="53">
        <f t="shared" si="55"/>
        <v>100</v>
      </c>
    </row>
    <row r="162" spans="1:11" ht="38.25">
      <c r="A162" s="21"/>
      <c r="B162" s="20" t="s">
        <v>153</v>
      </c>
      <c r="C162" s="85">
        <v>992</v>
      </c>
      <c r="D162" s="43" t="s">
        <v>35</v>
      </c>
      <c r="E162" s="43" t="s">
        <v>10</v>
      </c>
      <c r="F162" s="88">
        <v>5910110180</v>
      </c>
      <c r="G162" s="7"/>
      <c r="H162" s="80">
        <f>H163</f>
        <v>590.6</v>
      </c>
      <c r="I162" s="80">
        <f t="shared" ref="I162:J162" si="57">I163</f>
        <v>590.6</v>
      </c>
      <c r="J162" s="80">
        <f t="shared" si="57"/>
        <v>590.6</v>
      </c>
      <c r="K162" s="53">
        <f t="shared" si="55"/>
        <v>100</v>
      </c>
    </row>
    <row r="163" spans="1:11" ht="25.5">
      <c r="A163" s="7"/>
      <c r="B163" s="20" t="s">
        <v>61</v>
      </c>
      <c r="C163" s="85">
        <v>992</v>
      </c>
      <c r="D163" s="43" t="s">
        <v>35</v>
      </c>
      <c r="E163" s="43" t="s">
        <v>10</v>
      </c>
      <c r="F163" s="88">
        <v>5910110180</v>
      </c>
      <c r="G163" s="7">
        <v>240</v>
      </c>
      <c r="H163" s="80">
        <v>590.6</v>
      </c>
      <c r="I163" s="80">
        <v>590.6</v>
      </c>
      <c r="J163" s="80">
        <v>590.6</v>
      </c>
      <c r="K163" s="53">
        <f t="shared" si="55"/>
        <v>100</v>
      </c>
    </row>
    <row r="164" spans="1:11" ht="12" hidden="1" customHeight="1">
      <c r="A164" s="7"/>
      <c r="B164" s="34" t="s">
        <v>154</v>
      </c>
      <c r="C164" s="30">
        <v>992</v>
      </c>
      <c r="D164" s="35" t="s">
        <v>35</v>
      </c>
      <c r="E164" s="35" t="s">
        <v>10</v>
      </c>
      <c r="F164" s="38">
        <v>6200100000</v>
      </c>
      <c r="G164" s="7"/>
      <c r="H164" s="53">
        <f t="shared" ref="H164:J166" si="58">H165</f>
        <v>38.700000000000003</v>
      </c>
      <c r="I164" s="53">
        <f t="shared" si="58"/>
        <v>38.700000000000003</v>
      </c>
      <c r="J164" s="53">
        <f t="shared" si="58"/>
        <v>38.700000000000003</v>
      </c>
      <c r="K164" s="53">
        <f t="shared" si="55"/>
        <v>100</v>
      </c>
    </row>
    <row r="165" spans="1:11" ht="25.5">
      <c r="A165" s="7"/>
      <c r="B165" s="76" t="s">
        <v>264</v>
      </c>
      <c r="C165" s="85">
        <v>992</v>
      </c>
      <c r="D165" s="43" t="s">
        <v>35</v>
      </c>
      <c r="E165" s="43" t="s">
        <v>10</v>
      </c>
      <c r="F165" s="88">
        <v>5910200000</v>
      </c>
      <c r="G165" s="7"/>
      <c r="H165" s="80">
        <f>H166</f>
        <v>38.700000000000003</v>
      </c>
      <c r="I165" s="80">
        <f t="shared" si="58"/>
        <v>38.700000000000003</v>
      </c>
      <c r="J165" s="80">
        <f t="shared" si="58"/>
        <v>38.700000000000003</v>
      </c>
      <c r="K165" s="28">
        <f t="shared" si="55"/>
        <v>100</v>
      </c>
    </row>
    <row r="166" spans="1:11" ht="38.25">
      <c r="A166" s="7"/>
      <c r="B166" s="20" t="s">
        <v>155</v>
      </c>
      <c r="C166" s="85">
        <v>992</v>
      </c>
      <c r="D166" s="43" t="s">
        <v>35</v>
      </c>
      <c r="E166" s="43" t="s">
        <v>10</v>
      </c>
      <c r="F166" s="88">
        <v>5910210190</v>
      </c>
      <c r="G166" s="7"/>
      <c r="H166" s="80">
        <f>H167</f>
        <v>38.700000000000003</v>
      </c>
      <c r="I166" s="80">
        <f t="shared" si="58"/>
        <v>38.700000000000003</v>
      </c>
      <c r="J166" s="80">
        <f t="shared" si="58"/>
        <v>38.700000000000003</v>
      </c>
      <c r="K166" s="53">
        <f t="shared" si="55"/>
        <v>100</v>
      </c>
    </row>
    <row r="167" spans="1:11" ht="25.5">
      <c r="A167" s="7"/>
      <c r="B167" s="20" t="s">
        <v>61</v>
      </c>
      <c r="C167" s="85">
        <v>992</v>
      </c>
      <c r="D167" s="43" t="s">
        <v>35</v>
      </c>
      <c r="E167" s="43" t="s">
        <v>10</v>
      </c>
      <c r="F167" s="88">
        <v>5910210190</v>
      </c>
      <c r="G167" s="7">
        <v>240</v>
      </c>
      <c r="H167" s="80">
        <v>38.700000000000003</v>
      </c>
      <c r="I167" s="80">
        <v>38.700000000000003</v>
      </c>
      <c r="J167" s="80">
        <v>38.700000000000003</v>
      </c>
      <c r="K167" s="53">
        <f t="shared" si="55"/>
        <v>100</v>
      </c>
    </row>
    <row r="168" spans="1:11">
      <c r="A168" s="7"/>
      <c r="B168" s="22" t="s">
        <v>37</v>
      </c>
      <c r="C168" s="30">
        <v>992</v>
      </c>
      <c r="D168" s="39" t="s">
        <v>35</v>
      </c>
      <c r="E168" s="39" t="s">
        <v>24</v>
      </c>
      <c r="F168" s="39"/>
      <c r="G168" s="7"/>
      <c r="H168" s="53">
        <f>H169</f>
        <v>5861.049</v>
      </c>
      <c r="I168" s="53">
        <f>I169</f>
        <v>5861.049</v>
      </c>
      <c r="J168" s="53">
        <f>J169</f>
        <v>5861.049</v>
      </c>
      <c r="K168" s="53">
        <f t="shared" ref="K168" si="59">J168/I168*100</f>
        <v>100</v>
      </c>
    </row>
    <row r="169" spans="1:11" ht="52.5" customHeight="1">
      <c r="A169" s="7"/>
      <c r="B169" s="76" t="s">
        <v>87</v>
      </c>
      <c r="C169" s="85">
        <v>992</v>
      </c>
      <c r="D169" s="44" t="s">
        <v>35</v>
      </c>
      <c r="E169" s="44" t="s">
        <v>24</v>
      </c>
      <c r="F169" s="77">
        <v>6000000000</v>
      </c>
      <c r="G169" s="7"/>
      <c r="H169" s="80">
        <f>H170</f>
        <v>5861.049</v>
      </c>
      <c r="I169" s="80">
        <f t="shared" ref="I169:J169" si="60">I170</f>
        <v>5861.049</v>
      </c>
      <c r="J169" s="80">
        <f t="shared" si="60"/>
        <v>5861.049</v>
      </c>
      <c r="K169" s="53">
        <f t="shared" si="55"/>
        <v>100</v>
      </c>
    </row>
    <row r="170" spans="1:11" ht="27.75" customHeight="1">
      <c r="A170" s="7"/>
      <c r="B170" s="89" t="s">
        <v>265</v>
      </c>
      <c r="C170" s="85">
        <v>992</v>
      </c>
      <c r="D170" s="44" t="s">
        <v>35</v>
      </c>
      <c r="E170" s="44" t="s">
        <v>24</v>
      </c>
      <c r="F170" s="84" t="s">
        <v>268</v>
      </c>
      <c r="G170" s="7"/>
      <c r="H170" s="80">
        <f>H172+H177+H180+H183</f>
        <v>5861.049</v>
      </c>
      <c r="I170" s="80">
        <f t="shared" ref="I170:J170" si="61">I172+I177+I180+I183</f>
        <v>5861.049</v>
      </c>
      <c r="J170" s="80">
        <f t="shared" si="61"/>
        <v>5861.049</v>
      </c>
      <c r="K170" s="53">
        <f t="shared" si="55"/>
        <v>100</v>
      </c>
    </row>
    <row r="171" spans="1:11" ht="27.75" customHeight="1">
      <c r="A171" s="7"/>
      <c r="B171" s="89" t="s">
        <v>266</v>
      </c>
      <c r="C171" s="85">
        <v>992</v>
      </c>
      <c r="D171" s="44" t="s">
        <v>35</v>
      </c>
      <c r="E171" s="44" t="s">
        <v>24</v>
      </c>
      <c r="F171" s="84" t="s">
        <v>269</v>
      </c>
      <c r="G171" s="7"/>
      <c r="H171" s="81">
        <f>H172</f>
        <v>2412.6559999999999</v>
      </c>
      <c r="I171" s="81">
        <f t="shared" ref="I171:J171" si="62">I172</f>
        <v>2412.6559999999999</v>
      </c>
      <c r="J171" s="81">
        <f t="shared" si="62"/>
        <v>2412.6559999999999</v>
      </c>
      <c r="K171" s="53">
        <f t="shared" si="55"/>
        <v>100</v>
      </c>
    </row>
    <row r="172" spans="1:11" ht="14.25" customHeight="1">
      <c r="A172" s="7"/>
      <c r="B172" s="89" t="s">
        <v>267</v>
      </c>
      <c r="C172" s="85">
        <v>992</v>
      </c>
      <c r="D172" s="44" t="s">
        <v>35</v>
      </c>
      <c r="E172" s="44" t="s">
        <v>24</v>
      </c>
      <c r="F172" s="84" t="s">
        <v>270</v>
      </c>
      <c r="G172" s="36"/>
      <c r="H172" s="81">
        <f>H173+H174</f>
        <v>2412.6559999999999</v>
      </c>
      <c r="I172" s="81">
        <f t="shared" ref="I172:J172" si="63">I173+I174</f>
        <v>2412.6559999999999</v>
      </c>
      <c r="J172" s="81">
        <f t="shared" si="63"/>
        <v>2412.6559999999999</v>
      </c>
      <c r="K172" s="53">
        <f t="shared" si="55"/>
        <v>100</v>
      </c>
    </row>
    <row r="173" spans="1:11" ht="25.5">
      <c r="A173" s="7"/>
      <c r="B173" s="20" t="s">
        <v>61</v>
      </c>
      <c r="C173" s="85">
        <v>992</v>
      </c>
      <c r="D173" s="44" t="s">
        <v>35</v>
      </c>
      <c r="E173" s="44" t="s">
        <v>24</v>
      </c>
      <c r="F173" s="84" t="s">
        <v>270</v>
      </c>
      <c r="G173" s="36" t="s">
        <v>102</v>
      </c>
      <c r="H173" s="81">
        <v>2412.556</v>
      </c>
      <c r="I173" s="81">
        <v>2412.556</v>
      </c>
      <c r="J173" s="81">
        <v>2412.556</v>
      </c>
      <c r="K173" s="53">
        <f t="shared" ref="K173:K178" si="64">J173/I173*100</f>
        <v>100</v>
      </c>
    </row>
    <row r="174" spans="1:11">
      <c r="A174" s="7"/>
      <c r="B174" s="20" t="s">
        <v>64</v>
      </c>
      <c r="C174" s="85">
        <v>992</v>
      </c>
      <c r="D174" s="44" t="s">
        <v>35</v>
      </c>
      <c r="E174" s="44" t="s">
        <v>24</v>
      </c>
      <c r="F174" s="84" t="s">
        <v>270</v>
      </c>
      <c r="G174" s="36" t="s">
        <v>103</v>
      </c>
      <c r="H174" s="81">
        <v>0.1</v>
      </c>
      <c r="I174" s="81">
        <v>0.1</v>
      </c>
      <c r="J174" s="81">
        <v>0.1</v>
      </c>
      <c r="K174" s="53">
        <f t="shared" si="64"/>
        <v>100</v>
      </c>
    </row>
    <row r="175" spans="1:11" s="90" customFormat="1" ht="25.5">
      <c r="A175" s="7"/>
      <c r="B175" s="43" t="s">
        <v>271</v>
      </c>
      <c r="C175" s="85">
        <v>992</v>
      </c>
      <c r="D175" s="44" t="s">
        <v>35</v>
      </c>
      <c r="E175" s="44" t="s">
        <v>24</v>
      </c>
      <c r="F175" s="84" t="s">
        <v>273</v>
      </c>
      <c r="G175" s="36"/>
      <c r="H175" s="81">
        <f t="shared" ref="H175:J176" si="65">H176</f>
        <v>1403.7329999999999</v>
      </c>
      <c r="I175" s="81">
        <f t="shared" si="65"/>
        <v>1403.7329999999999</v>
      </c>
      <c r="J175" s="81">
        <f t="shared" si="65"/>
        <v>1403.7329999999999</v>
      </c>
      <c r="K175" s="53">
        <f t="shared" si="64"/>
        <v>100</v>
      </c>
    </row>
    <row r="176" spans="1:11" s="90" customFormat="1" ht="25.5">
      <c r="A176" s="7"/>
      <c r="B176" s="89" t="s">
        <v>272</v>
      </c>
      <c r="C176" s="85">
        <v>992</v>
      </c>
      <c r="D176" s="44" t="s">
        <v>35</v>
      </c>
      <c r="E176" s="44" t="s">
        <v>24</v>
      </c>
      <c r="F176" s="84" t="s">
        <v>274</v>
      </c>
      <c r="G176" s="36"/>
      <c r="H176" s="81">
        <f t="shared" si="65"/>
        <v>1403.7329999999999</v>
      </c>
      <c r="I176" s="81">
        <f t="shared" si="65"/>
        <v>1403.7329999999999</v>
      </c>
      <c r="J176" s="81">
        <f t="shared" si="65"/>
        <v>1403.7329999999999</v>
      </c>
      <c r="K176" s="53">
        <f t="shared" si="64"/>
        <v>100</v>
      </c>
    </row>
    <row r="177" spans="1:11" ht="16.5" customHeight="1">
      <c r="A177" s="7"/>
      <c r="B177" s="20" t="s">
        <v>61</v>
      </c>
      <c r="C177" s="85">
        <v>992</v>
      </c>
      <c r="D177" s="44" t="s">
        <v>35</v>
      </c>
      <c r="E177" s="44" t="s">
        <v>24</v>
      </c>
      <c r="F177" s="84" t="s">
        <v>274</v>
      </c>
      <c r="G177" s="36" t="s">
        <v>102</v>
      </c>
      <c r="H177" s="81">
        <v>1403.7329999999999</v>
      </c>
      <c r="I177" s="81">
        <v>1403.7329999999999</v>
      </c>
      <c r="J177" s="81">
        <v>1403.7329999999999</v>
      </c>
      <c r="K177" s="53">
        <f t="shared" si="64"/>
        <v>100</v>
      </c>
    </row>
    <row r="178" spans="1:11" ht="12.75" customHeight="1">
      <c r="A178" s="7"/>
      <c r="B178" s="20" t="s">
        <v>88</v>
      </c>
      <c r="C178" s="85">
        <v>992</v>
      </c>
      <c r="D178" s="44" t="s">
        <v>35</v>
      </c>
      <c r="E178" s="44" t="s">
        <v>24</v>
      </c>
      <c r="F178" s="84" t="s">
        <v>276</v>
      </c>
      <c r="G178" s="36"/>
      <c r="H178" s="81">
        <f t="shared" ref="H178:J179" si="66">H179</f>
        <v>398.733</v>
      </c>
      <c r="I178" s="81">
        <f t="shared" si="66"/>
        <v>398.733</v>
      </c>
      <c r="J178" s="81">
        <f t="shared" si="66"/>
        <v>398.733</v>
      </c>
      <c r="K178" s="53">
        <f t="shared" si="64"/>
        <v>100</v>
      </c>
    </row>
    <row r="179" spans="1:11" ht="12.75" customHeight="1">
      <c r="A179" s="7"/>
      <c r="B179" s="89" t="s">
        <v>275</v>
      </c>
      <c r="C179" s="85">
        <v>992</v>
      </c>
      <c r="D179" s="44" t="s">
        <v>35</v>
      </c>
      <c r="E179" s="44" t="s">
        <v>24</v>
      </c>
      <c r="F179" s="84" t="s">
        <v>277</v>
      </c>
      <c r="G179" s="36"/>
      <c r="H179" s="81">
        <f t="shared" si="66"/>
        <v>398.733</v>
      </c>
      <c r="I179" s="81">
        <f t="shared" si="66"/>
        <v>398.733</v>
      </c>
      <c r="J179" s="81">
        <f t="shared" si="66"/>
        <v>398.733</v>
      </c>
      <c r="K179" s="53">
        <f t="shared" si="55"/>
        <v>100</v>
      </c>
    </row>
    <row r="180" spans="1:11" ht="25.5" customHeight="1">
      <c r="A180" s="7"/>
      <c r="B180" s="20" t="s">
        <v>61</v>
      </c>
      <c r="C180" s="85">
        <v>992</v>
      </c>
      <c r="D180" s="44" t="s">
        <v>35</v>
      </c>
      <c r="E180" s="44" t="s">
        <v>24</v>
      </c>
      <c r="F180" s="84" t="s">
        <v>277</v>
      </c>
      <c r="G180" s="36" t="s">
        <v>102</v>
      </c>
      <c r="H180" s="81">
        <v>398.733</v>
      </c>
      <c r="I180" s="81">
        <v>398.733</v>
      </c>
      <c r="J180" s="81">
        <v>398.733</v>
      </c>
      <c r="K180" s="53">
        <f t="shared" si="55"/>
        <v>100</v>
      </c>
    </row>
    <row r="181" spans="1:11">
      <c r="A181" s="7"/>
      <c r="B181" s="20" t="s">
        <v>89</v>
      </c>
      <c r="C181" s="85">
        <v>992</v>
      </c>
      <c r="D181" s="44" t="s">
        <v>35</v>
      </c>
      <c r="E181" s="44" t="s">
        <v>24</v>
      </c>
      <c r="F181" s="84" t="s">
        <v>279</v>
      </c>
      <c r="G181" s="36"/>
      <c r="H181" s="81">
        <f t="shared" ref="H181:J182" si="67">H182</f>
        <v>1645.9269999999999</v>
      </c>
      <c r="I181" s="81">
        <f t="shared" si="67"/>
        <v>1645.9269999999999</v>
      </c>
      <c r="J181" s="81">
        <f t="shared" si="67"/>
        <v>1645.9269999999999</v>
      </c>
      <c r="K181" s="53">
        <f t="shared" si="55"/>
        <v>100</v>
      </c>
    </row>
    <row r="182" spans="1:11" ht="38.25">
      <c r="A182" s="7"/>
      <c r="B182" s="20" t="s">
        <v>278</v>
      </c>
      <c r="C182" s="85">
        <v>992</v>
      </c>
      <c r="D182" s="44" t="s">
        <v>35</v>
      </c>
      <c r="E182" s="44" t="s">
        <v>24</v>
      </c>
      <c r="F182" s="84" t="s">
        <v>280</v>
      </c>
      <c r="G182" s="36"/>
      <c r="H182" s="81">
        <f t="shared" si="67"/>
        <v>1645.9269999999999</v>
      </c>
      <c r="I182" s="81">
        <f t="shared" si="67"/>
        <v>1645.9269999999999</v>
      </c>
      <c r="J182" s="81">
        <f t="shared" si="67"/>
        <v>1645.9269999999999</v>
      </c>
      <c r="K182" s="53">
        <f t="shared" si="55"/>
        <v>100</v>
      </c>
    </row>
    <row r="183" spans="1:11" ht="25.5">
      <c r="A183" s="7"/>
      <c r="B183" s="20" t="s">
        <v>61</v>
      </c>
      <c r="C183" s="85">
        <v>992</v>
      </c>
      <c r="D183" s="44" t="s">
        <v>35</v>
      </c>
      <c r="E183" s="44" t="s">
        <v>24</v>
      </c>
      <c r="F183" s="84" t="s">
        <v>280</v>
      </c>
      <c r="G183" s="36" t="s">
        <v>102</v>
      </c>
      <c r="H183" s="81">
        <v>1645.9269999999999</v>
      </c>
      <c r="I183" s="81">
        <v>1645.9269999999999</v>
      </c>
      <c r="J183" s="81">
        <v>1645.9269999999999</v>
      </c>
      <c r="K183" s="53">
        <f t="shared" si="55"/>
        <v>100</v>
      </c>
    </row>
    <row r="184" spans="1:11">
      <c r="A184" s="7"/>
      <c r="B184" s="54" t="s">
        <v>38</v>
      </c>
      <c r="C184" s="30">
        <v>992</v>
      </c>
      <c r="D184" s="50" t="s">
        <v>39</v>
      </c>
      <c r="E184" s="50"/>
      <c r="F184" s="50"/>
      <c r="G184" s="51"/>
      <c r="H184" s="33">
        <f t="shared" ref="H184:J185" si="68">H185</f>
        <v>85.7</v>
      </c>
      <c r="I184" s="33">
        <f t="shared" si="68"/>
        <v>85.7</v>
      </c>
      <c r="J184" s="33">
        <f t="shared" si="68"/>
        <v>85.7</v>
      </c>
      <c r="K184" s="53">
        <f t="shared" si="55"/>
        <v>100</v>
      </c>
    </row>
    <row r="185" spans="1:11">
      <c r="A185" s="7"/>
      <c r="B185" s="22" t="s">
        <v>171</v>
      </c>
      <c r="C185" s="30">
        <v>992</v>
      </c>
      <c r="D185" s="39" t="s">
        <v>39</v>
      </c>
      <c r="E185" s="39" t="s">
        <v>39</v>
      </c>
      <c r="F185" s="39"/>
      <c r="G185" s="41"/>
      <c r="H185" s="37">
        <f t="shared" si="68"/>
        <v>85.7</v>
      </c>
      <c r="I185" s="37">
        <f t="shared" si="68"/>
        <v>85.7</v>
      </c>
      <c r="J185" s="37">
        <f t="shared" si="68"/>
        <v>85.7</v>
      </c>
      <c r="K185" s="53">
        <f t="shared" ref="K185:K189" si="69">J185/I185*100</f>
        <v>100</v>
      </c>
    </row>
    <row r="186" spans="1:11" ht="38.25">
      <c r="A186" s="7"/>
      <c r="B186" s="79" t="s">
        <v>90</v>
      </c>
      <c r="C186" s="85">
        <v>992</v>
      </c>
      <c r="D186" s="44" t="s">
        <v>39</v>
      </c>
      <c r="E186" s="44" t="s">
        <v>39</v>
      </c>
      <c r="F186" s="48" t="s">
        <v>152</v>
      </c>
      <c r="G186" s="41"/>
      <c r="H186" s="81">
        <f>H188</f>
        <v>85.7</v>
      </c>
      <c r="I186" s="81">
        <f t="shared" ref="I186:J186" si="70">I188</f>
        <v>85.7</v>
      </c>
      <c r="J186" s="81">
        <f t="shared" si="70"/>
        <v>85.7</v>
      </c>
      <c r="K186" s="53">
        <f t="shared" si="69"/>
        <v>100</v>
      </c>
    </row>
    <row r="187" spans="1:11" ht="38.25">
      <c r="A187" s="7"/>
      <c r="B187" s="79" t="s">
        <v>281</v>
      </c>
      <c r="C187" s="85">
        <v>992</v>
      </c>
      <c r="D187" s="44" t="s">
        <v>39</v>
      </c>
      <c r="E187" s="44" t="s">
        <v>39</v>
      </c>
      <c r="F187" s="48" t="s">
        <v>283</v>
      </c>
      <c r="G187" s="41"/>
      <c r="H187" s="81">
        <f>H188</f>
        <v>85.7</v>
      </c>
      <c r="I187" s="81">
        <f t="shared" ref="I187:J189" si="71">I188</f>
        <v>85.7</v>
      </c>
      <c r="J187" s="81">
        <f t="shared" si="71"/>
        <v>85.7</v>
      </c>
      <c r="K187" s="53">
        <f t="shared" si="69"/>
        <v>100</v>
      </c>
    </row>
    <row r="188" spans="1:11" ht="53.25" customHeight="1">
      <c r="A188" s="7"/>
      <c r="B188" s="79" t="s">
        <v>282</v>
      </c>
      <c r="C188" s="85">
        <v>992</v>
      </c>
      <c r="D188" s="44" t="s">
        <v>39</v>
      </c>
      <c r="E188" s="44" t="s">
        <v>39</v>
      </c>
      <c r="F188" s="48" t="s">
        <v>284</v>
      </c>
      <c r="G188" s="41"/>
      <c r="H188" s="81">
        <f>H189</f>
        <v>85.7</v>
      </c>
      <c r="I188" s="81">
        <f t="shared" si="71"/>
        <v>85.7</v>
      </c>
      <c r="J188" s="81">
        <f t="shared" si="71"/>
        <v>85.7</v>
      </c>
      <c r="K188" s="53">
        <f t="shared" si="69"/>
        <v>100</v>
      </c>
    </row>
    <row r="189" spans="1:11" ht="12.75" customHeight="1">
      <c r="A189" s="7"/>
      <c r="B189" s="79" t="s">
        <v>91</v>
      </c>
      <c r="C189" s="85">
        <v>992</v>
      </c>
      <c r="D189" s="44" t="s">
        <v>39</v>
      </c>
      <c r="E189" s="44" t="s">
        <v>39</v>
      </c>
      <c r="F189" s="48" t="s">
        <v>285</v>
      </c>
      <c r="G189" s="41"/>
      <c r="H189" s="81">
        <f>H190</f>
        <v>85.7</v>
      </c>
      <c r="I189" s="81">
        <f t="shared" si="71"/>
        <v>85.7</v>
      </c>
      <c r="J189" s="81">
        <f t="shared" si="71"/>
        <v>85.7</v>
      </c>
      <c r="K189" s="53">
        <f t="shared" si="69"/>
        <v>100</v>
      </c>
    </row>
    <row r="190" spans="1:11">
      <c r="A190" s="7"/>
      <c r="B190" s="20" t="s">
        <v>92</v>
      </c>
      <c r="C190" s="85">
        <v>992</v>
      </c>
      <c r="D190" s="44" t="s">
        <v>39</v>
      </c>
      <c r="E190" s="44" t="s">
        <v>39</v>
      </c>
      <c r="F190" s="48" t="s">
        <v>285</v>
      </c>
      <c r="G190" s="41" t="s">
        <v>105</v>
      </c>
      <c r="H190" s="81">
        <v>85.7</v>
      </c>
      <c r="I190" s="81">
        <v>85.7</v>
      </c>
      <c r="J190" s="81">
        <v>85.7</v>
      </c>
      <c r="K190" s="53">
        <f>J190/I190*100</f>
        <v>100</v>
      </c>
    </row>
    <row r="191" spans="1:11">
      <c r="A191" s="7"/>
      <c r="B191" s="54" t="s">
        <v>40</v>
      </c>
      <c r="C191" s="30">
        <v>992</v>
      </c>
      <c r="D191" s="50" t="s">
        <v>41</v>
      </c>
      <c r="E191" s="50"/>
      <c r="F191" s="51"/>
      <c r="G191" s="51"/>
      <c r="H191" s="33">
        <f>H192</f>
        <v>14470.765000000001</v>
      </c>
      <c r="I191" s="33">
        <f>I192</f>
        <v>14470.765000000001</v>
      </c>
      <c r="J191" s="33">
        <f>J192</f>
        <v>14139.826000000001</v>
      </c>
      <c r="K191" s="53">
        <f t="shared" si="55"/>
        <v>97.713051106835053</v>
      </c>
    </row>
    <row r="192" spans="1:11">
      <c r="A192" s="7"/>
      <c r="B192" s="22" t="s">
        <v>42</v>
      </c>
      <c r="C192" s="30">
        <v>992</v>
      </c>
      <c r="D192" s="39" t="s">
        <v>41</v>
      </c>
      <c r="E192" s="39" t="s">
        <v>8</v>
      </c>
      <c r="F192" s="41"/>
      <c r="G192" s="41"/>
      <c r="H192" s="37">
        <f>H193+H228+H233</f>
        <v>14470.765000000001</v>
      </c>
      <c r="I192" s="37">
        <f>I193+I228+I233</f>
        <v>14470.765000000001</v>
      </c>
      <c r="J192" s="37">
        <f t="shared" ref="J192" si="72">J193+J228+J233</f>
        <v>14139.826000000001</v>
      </c>
      <c r="K192" s="53">
        <f t="shared" si="55"/>
        <v>97.713051106835053</v>
      </c>
    </row>
    <row r="193" spans="1:11" ht="39.75" customHeight="1">
      <c r="A193" s="7"/>
      <c r="B193" s="20" t="s">
        <v>93</v>
      </c>
      <c r="C193" s="85">
        <v>992</v>
      </c>
      <c r="D193" s="44" t="s">
        <v>41</v>
      </c>
      <c r="E193" s="44" t="s">
        <v>8</v>
      </c>
      <c r="F193" s="48" t="s">
        <v>287</v>
      </c>
      <c r="G193" s="7"/>
      <c r="H193" s="81">
        <f>H194+H198+H209</f>
        <v>14146.365</v>
      </c>
      <c r="I193" s="81">
        <f>I194+I198+I209</f>
        <v>14146.365</v>
      </c>
      <c r="J193" s="81">
        <f t="shared" ref="J193" si="73">J194+J198+J209</f>
        <v>13815.436</v>
      </c>
      <c r="K193" s="53">
        <f t="shared" ref="K193:K197" si="74">J193/I193*100</f>
        <v>97.660678202492306</v>
      </c>
    </row>
    <row r="194" spans="1:11" ht="39.75" customHeight="1">
      <c r="A194" s="7"/>
      <c r="B194" s="20" t="s">
        <v>94</v>
      </c>
      <c r="C194" s="85">
        <v>992</v>
      </c>
      <c r="D194" s="44" t="s">
        <v>41</v>
      </c>
      <c r="E194" s="44" t="s">
        <v>8</v>
      </c>
      <c r="F194" s="48" t="s">
        <v>288</v>
      </c>
      <c r="G194" s="7"/>
      <c r="H194" s="81">
        <f>H195</f>
        <v>4061.6289999999999</v>
      </c>
      <c r="I194" s="81">
        <f t="shared" ref="I194:J196" si="75">I195</f>
        <v>4061.6289999999999</v>
      </c>
      <c r="J194" s="81">
        <f t="shared" si="75"/>
        <v>4061.6</v>
      </c>
      <c r="K194" s="53">
        <f t="shared" si="74"/>
        <v>99.999286000764727</v>
      </c>
    </row>
    <row r="195" spans="1:11" ht="51">
      <c r="A195" s="7"/>
      <c r="B195" s="20" t="s">
        <v>286</v>
      </c>
      <c r="C195" s="85">
        <v>992</v>
      </c>
      <c r="D195" s="44" t="s">
        <v>41</v>
      </c>
      <c r="E195" s="44" t="s">
        <v>8</v>
      </c>
      <c r="F195" s="48" t="s">
        <v>289</v>
      </c>
      <c r="G195" s="7"/>
      <c r="H195" s="81">
        <f>H196</f>
        <v>4061.6289999999999</v>
      </c>
      <c r="I195" s="81">
        <f t="shared" si="75"/>
        <v>4061.6289999999999</v>
      </c>
      <c r="J195" s="81">
        <f t="shared" si="75"/>
        <v>4061.6</v>
      </c>
      <c r="K195" s="53">
        <f t="shared" si="74"/>
        <v>99.999286000764727</v>
      </c>
    </row>
    <row r="196" spans="1:11" ht="25.5">
      <c r="A196" s="7"/>
      <c r="B196" s="76" t="s">
        <v>55</v>
      </c>
      <c r="C196" s="85">
        <v>992</v>
      </c>
      <c r="D196" s="44" t="s">
        <v>41</v>
      </c>
      <c r="E196" s="44" t="s">
        <v>8</v>
      </c>
      <c r="F196" s="48" t="s">
        <v>290</v>
      </c>
      <c r="G196" s="7"/>
      <c r="H196" s="81">
        <f>H197</f>
        <v>4061.6289999999999</v>
      </c>
      <c r="I196" s="81">
        <f t="shared" si="75"/>
        <v>4061.6289999999999</v>
      </c>
      <c r="J196" s="81">
        <f t="shared" si="75"/>
        <v>4061.6</v>
      </c>
      <c r="K196" s="53">
        <f t="shared" si="74"/>
        <v>99.999286000764727</v>
      </c>
    </row>
    <row r="197" spans="1:11">
      <c r="A197" s="7"/>
      <c r="B197" s="20" t="s">
        <v>92</v>
      </c>
      <c r="C197" s="85">
        <v>992</v>
      </c>
      <c r="D197" s="44" t="s">
        <v>41</v>
      </c>
      <c r="E197" s="44" t="s">
        <v>8</v>
      </c>
      <c r="F197" s="48" t="s">
        <v>290</v>
      </c>
      <c r="G197" s="7">
        <v>610</v>
      </c>
      <c r="H197" s="81">
        <v>4061.6289999999999</v>
      </c>
      <c r="I197" s="81">
        <v>4061.6289999999999</v>
      </c>
      <c r="J197" s="81">
        <v>4061.6</v>
      </c>
      <c r="K197" s="53">
        <f t="shared" si="74"/>
        <v>99.999286000764727</v>
      </c>
    </row>
    <row r="198" spans="1:11" ht="24" customHeight="1">
      <c r="A198" s="17"/>
      <c r="B198" s="20" t="s">
        <v>95</v>
      </c>
      <c r="C198" s="85">
        <v>992</v>
      </c>
      <c r="D198" s="44" t="s">
        <v>41</v>
      </c>
      <c r="E198" s="44" t="s">
        <v>8</v>
      </c>
      <c r="F198" s="48" t="s">
        <v>293</v>
      </c>
      <c r="G198" s="41"/>
      <c r="H198" s="81">
        <f>H199+H204</f>
        <v>3910.3360000000002</v>
      </c>
      <c r="I198" s="81">
        <f t="shared" ref="I198:J198" si="76">I199+I204</f>
        <v>3910.3360000000002</v>
      </c>
      <c r="J198" s="81">
        <f t="shared" si="76"/>
        <v>3855.136</v>
      </c>
      <c r="K198" s="53">
        <f>J198/I198*100</f>
        <v>98.588356601581026</v>
      </c>
    </row>
    <row r="199" spans="1:11" ht="38.25">
      <c r="A199" s="7"/>
      <c r="B199" s="20" t="s">
        <v>291</v>
      </c>
      <c r="C199" s="85">
        <v>992</v>
      </c>
      <c r="D199" s="44" t="s">
        <v>41</v>
      </c>
      <c r="E199" s="44" t="s">
        <v>8</v>
      </c>
      <c r="F199" s="48" t="s">
        <v>294</v>
      </c>
      <c r="G199" s="41"/>
      <c r="H199" s="81">
        <f>H200+H202</f>
        <v>1085.3</v>
      </c>
      <c r="I199" s="81">
        <f t="shared" ref="I199:J199" si="77">I200+I202</f>
        <v>1085.3</v>
      </c>
      <c r="J199" s="81">
        <f t="shared" si="77"/>
        <v>1030.0999999999999</v>
      </c>
      <c r="K199" s="53">
        <f>J199/I199*100</f>
        <v>94.913848705427057</v>
      </c>
    </row>
    <row r="200" spans="1:11" ht="29.25" customHeight="1">
      <c r="A200" s="7"/>
      <c r="B200" s="76" t="s">
        <v>292</v>
      </c>
      <c r="C200" s="85">
        <v>992</v>
      </c>
      <c r="D200" s="44" t="s">
        <v>41</v>
      </c>
      <c r="E200" s="44" t="s">
        <v>8</v>
      </c>
      <c r="F200" s="48" t="s">
        <v>295</v>
      </c>
      <c r="G200" s="41"/>
      <c r="H200" s="81">
        <f>H201</f>
        <v>184.3</v>
      </c>
      <c r="I200" s="81">
        <f t="shared" ref="I200:J200" si="78">I201</f>
        <v>184.3</v>
      </c>
      <c r="J200" s="81">
        <f t="shared" si="78"/>
        <v>184.3</v>
      </c>
      <c r="K200" s="53">
        <f>J200/I200*100</f>
        <v>100</v>
      </c>
    </row>
    <row r="201" spans="1:11">
      <c r="A201" s="7"/>
      <c r="B201" s="20" t="s">
        <v>92</v>
      </c>
      <c r="C201" s="85">
        <v>992</v>
      </c>
      <c r="D201" s="44" t="s">
        <v>41</v>
      </c>
      <c r="E201" s="44" t="s">
        <v>8</v>
      </c>
      <c r="F201" s="48" t="s">
        <v>295</v>
      </c>
      <c r="G201" s="41" t="s">
        <v>105</v>
      </c>
      <c r="H201" s="81">
        <v>184.3</v>
      </c>
      <c r="I201" s="81">
        <v>184.3</v>
      </c>
      <c r="J201" s="81">
        <v>184.3</v>
      </c>
      <c r="K201" s="53">
        <f t="shared" si="55"/>
        <v>100</v>
      </c>
    </row>
    <row r="202" spans="1:11" ht="63.75">
      <c r="A202" s="7"/>
      <c r="B202" s="20" t="s">
        <v>296</v>
      </c>
      <c r="C202" s="85">
        <v>992</v>
      </c>
      <c r="D202" s="44" t="s">
        <v>41</v>
      </c>
      <c r="E202" s="44" t="s">
        <v>8</v>
      </c>
      <c r="F202" s="48" t="s">
        <v>297</v>
      </c>
      <c r="G202" s="41"/>
      <c r="H202" s="81">
        <f>H203</f>
        <v>901</v>
      </c>
      <c r="I202" s="81">
        <f t="shared" ref="I202:J202" si="79">I203</f>
        <v>901</v>
      </c>
      <c r="J202" s="81">
        <f t="shared" si="79"/>
        <v>845.8</v>
      </c>
      <c r="K202" s="53">
        <f t="shared" si="55"/>
        <v>93.873473917869035</v>
      </c>
    </row>
    <row r="203" spans="1:11">
      <c r="A203" s="7"/>
      <c r="B203" s="20" t="s">
        <v>92</v>
      </c>
      <c r="C203" s="85">
        <v>992</v>
      </c>
      <c r="D203" s="44" t="s">
        <v>41</v>
      </c>
      <c r="E203" s="44" t="s">
        <v>8</v>
      </c>
      <c r="F203" s="48" t="s">
        <v>297</v>
      </c>
      <c r="G203" s="41" t="s">
        <v>105</v>
      </c>
      <c r="H203" s="81">
        <v>901</v>
      </c>
      <c r="I203" s="81">
        <v>901</v>
      </c>
      <c r="J203" s="81">
        <v>845.8</v>
      </c>
      <c r="K203" s="53">
        <f t="shared" si="55"/>
        <v>93.873473917869035</v>
      </c>
    </row>
    <row r="204" spans="1:11" ht="38.25">
      <c r="A204" s="7"/>
      <c r="B204" s="20" t="s">
        <v>298</v>
      </c>
      <c r="C204" s="85">
        <v>992</v>
      </c>
      <c r="D204" s="44" t="s">
        <v>41</v>
      </c>
      <c r="E204" s="44" t="s">
        <v>8</v>
      </c>
      <c r="F204" s="48" t="s">
        <v>300</v>
      </c>
      <c r="G204" s="41"/>
      <c r="H204" s="81">
        <f>H205+H208</f>
        <v>2825.0360000000001</v>
      </c>
      <c r="I204" s="81">
        <f>I205+I208</f>
        <v>2825.0360000000001</v>
      </c>
      <c r="J204" s="81">
        <f>J205+J208</f>
        <v>2825.0360000000001</v>
      </c>
      <c r="K204" s="53">
        <f t="shared" si="55"/>
        <v>100</v>
      </c>
    </row>
    <row r="205" spans="1:11" ht="51">
      <c r="A205" s="7"/>
      <c r="B205" s="20" t="s">
        <v>299</v>
      </c>
      <c r="C205" s="85">
        <v>992</v>
      </c>
      <c r="D205" s="44" t="s">
        <v>41</v>
      </c>
      <c r="E205" s="44" t="s">
        <v>8</v>
      </c>
      <c r="F205" s="48" t="s">
        <v>301</v>
      </c>
      <c r="G205" s="41"/>
      <c r="H205" s="81">
        <f>H206</f>
        <v>1431.836</v>
      </c>
      <c r="I205" s="81">
        <f>I206</f>
        <v>1431.836</v>
      </c>
      <c r="J205" s="81">
        <f>J206</f>
        <v>1431.836</v>
      </c>
      <c r="K205" s="53">
        <f t="shared" si="55"/>
        <v>100</v>
      </c>
    </row>
    <row r="206" spans="1:11">
      <c r="A206" s="7"/>
      <c r="B206" s="20" t="s">
        <v>92</v>
      </c>
      <c r="C206" s="85">
        <v>992</v>
      </c>
      <c r="D206" s="44" t="s">
        <v>41</v>
      </c>
      <c r="E206" s="44" t="s">
        <v>8</v>
      </c>
      <c r="F206" s="48" t="s">
        <v>301</v>
      </c>
      <c r="G206" s="41" t="s">
        <v>105</v>
      </c>
      <c r="H206" s="81">
        <v>1431.836</v>
      </c>
      <c r="I206" s="81">
        <v>1431.836</v>
      </c>
      <c r="J206" s="81">
        <v>1431.836</v>
      </c>
      <c r="K206" s="53">
        <f t="shared" si="55"/>
        <v>100</v>
      </c>
    </row>
    <row r="207" spans="1:11" ht="63.75">
      <c r="A207" s="7"/>
      <c r="B207" s="20" t="s">
        <v>302</v>
      </c>
      <c r="C207" s="85">
        <v>992</v>
      </c>
      <c r="D207" s="44" t="s">
        <v>41</v>
      </c>
      <c r="E207" s="44" t="s">
        <v>8</v>
      </c>
      <c r="F207" s="48" t="s">
        <v>303</v>
      </c>
      <c r="G207" s="7"/>
      <c r="H207" s="81">
        <f>H208</f>
        <v>1393.2</v>
      </c>
      <c r="I207" s="81">
        <f>I208</f>
        <v>1393.2</v>
      </c>
      <c r="J207" s="81">
        <f>J208</f>
        <v>1393.2</v>
      </c>
      <c r="K207" s="53">
        <f t="shared" si="55"/>
        <v>100</v>
      </c>
    </row>
    <row r="208" spans="1:11">
      <c r="A208" s="7"/>
      <c r="B208" s="20" t="s">
        <v>92</v>
      </c>
      <c r="C208" s="85">
        <v>992</v>
      </c>
      <c r="D208" s="44" t="s">
        <v>41</v>
      </c>
      <c r="E208" s="44" t="s">
        <v>8</v>
      </c>
      <c r="F208" s="48" t="s">
        <v>303</v>
      </c>
      <c r="G208" s="41" t="s">
        <v>15</v>
      </c>
      <c r="H208" s="81">
        <v>1393.2</v>
      </c>
      <c r="I208" s="81">
        <v>1393.2</v>
      </c>
      <c r="J208" s="81">
        <v>1393.2</v>
      </c>
      <c r="K208" s="53">
        <f t="shared" si="55"/>
        <v>100</v>
      </c>
    </row>
    <row r="209" spans="1:11">
      <c r="A209" s="7"/>
      <c r="B209" s="20" t="s">
        <v>96</v>
      </c>
      <c r="C209" s="85">
        <v>992</v>
      </c>
      <c r="D209" s="44" t="s">
        <v>41</v>
      </c>
      <c r="E209" s="44" t="s">
        <v>8</v>
      </c>
      <c r="F209" s="48" t="s">
        <v>304</v>
      </c>
      <c r="G209" s="41"/>
      <c r="H209" s="81">
        <f>H210+H213+H217+H220+H223+H226</f>
        <v>6174.4</v>
      </c>
      <c r="I209" s="81">
        <f>I210+I213+I217+I220+I223+I226</f>
        <v>6174.4</v>
      </c>
      <c r="J209" s="81">
        <f t="shared" ref="J209" si="80">J210+J213+J217+J220+J223+J226</f>
        <v>5898.7</v>
      </c>
      <c r="K209" s="53">
        <f t="shared" si="55"/>
        <v>95.534788805390008</v>
      </c>
    </row>
    <row r="210" spans="1:11" ht="25.5">
      <c r="A210" s="7"/>
      <c r="B210" s="20" t="s">
        <v>156</v>
      </c>
      <c r="C210" s="85">
        <v>992</v>
      </c>
      <c r="D210" s="44" t="s">
        <v>41</v>
      </c>
      <c r="E210" s="44" t="s">
        <v>8</v>
      </c>
      <c r="F210" s="48" t="s">
        <v>305</v>
      </c>
      <c r="G210" s="41"/>
      <c r="H210" s="81">
        <f>H211</f>
        <v>30</v>
      </c>
      <c r="I210" s="81">
        <f t="shared" ref="I210:J211" si="81">I211</f>
        <v>30</v>
      </c>
      <c r="J210" s="81">
        <f t="shared" si="81"/>
        <v>30</v>
      </c>
      <c r="K210" s="53"/>
    </row>
    <row r="211" spans="1:11" ht="27.75" customHeight="1">
      <c r="A211" s="7"/>
      <c r="B211" s="20" t="s">
        <v>43</v>
      </c>
      <c r="C211" s="85">
        <v>992</v>
      </c>
      <c r="D211" s="44" t="s">
        <v>41</v>
      </c>
      <c r="E211" s="44" t="s">
        <v>8</v>
      </c>
      <c r="F211" s="77">
        <v>6230110290</v>
      </c>
      <c r="G211" s="41"/>
      <c r="H211" s="80">
        <f>H212</f>
        <v>30</v>
      </c>
      <c r="I211" s="80">
        <f t="shared" si="81"/>
        <v>30</v>
      </c>
      <c r="J211" s="80">
        <f t="shared" si="81"/>
        <v>30</v>
      </c>
      <c r="K211" s="53">
        <f t="shared" si="55"/>
        <v>100</v>
      </c>
    </row>
    <row r="212" spans="1:11">
      <c r="A212" s="7"/>
      <c r="B212" s="20" t="s">
        <v>92</v>
      </c>
      <c r="C212" s="85">
        <v>992</v>
      </c>
      <c r="D212" s="44" t="s">
        <v>41</v>
      </c>
      <c r="E212" s="44" t="s">
        <v>8</v>
      </c>
      <c r="F212" s="77">
        <v>6230110290</v>
      </c>
      <c r="G212" s="41" t="s">
        <v>105</v>
      </c>
      <c r="H212" s="80">
        <v>30</v>
      </c>
      <c r="I212" s="80">
        <v>30</v>
      </c>
      <c r="J212" s="80">
        <v>30</v>
      </c>
      <c r="K212" s="53">
        <f t="shared" si="55"/>
        <v>100</v>
      </c>
    </row>
    <row r="213" spans="1:11" ht="25.5">
      <c r="A213" s="7"/>
      <c r="B213" s="79" t="s">
        <v>157</v>
      </c>
      <c r="C213" s="85">
        <v>992</v>
      </c>
      <c r="D213" s="44" t="s">
        <v>41</v>
      </c>
      <c r="E213" s="44" t="s">
        <v>8</v>
      </c>
      <c r="F213" s="77">
        <v>6230200000</v>
      </c>
      <c r="G213" s="41"/>
      <c r="H213" s="80">
        <f>H215</f>
        <v>2414.4</v>
      </c>
      <c r="I213" s="80">
        <f>I215</f>
        <v>2414.4</v>
      </c>
      <c r="J213" s="80">
        <f>J215</f>
        <v>2138.6999999999998</v>
      </c>
      <c r="K213" s="53">
        <f t="shared" si="55"/>
        <v>88.581013916500979</v>
      </c>
    </row>
    <row r="214" spans="1:11" ht="43.5" customHeight="1">
      <c r="A214" s="7"/>
      <c r="B214" s="79" t="s">
        <v>159</v>
      </c>
      <c r="C214" s="85">
        <v>992</v>
      </c>
      <c r="D214" s="44" t="s">
        <v>41</v>
      </c>
      <c r="E214" s="44" t="s">
        <v>8</v>
      </c>
      <c r="F214" s="77">
        <v>6230209020</v>
      </c>
      <c r="G214" s="41"/>
      <c r="H214" s="80">
        <f>H215</f>
        <v>2414.4</v>
      </c>
      <c r="I214" s="80">
        <f>I215</f>
        <v>2414.4</v>
      </c>
      <c r="J214" s="80">
        <f>J215</f>
        <v>2138.6999999999998</v>
      </c>
      <c r="K214" s="53">
        <f t="shared" si="55"/>
        <v>88.581013916500979</v>
      </c>
    </row>
    <row r="215" spans="1:11">
      <c r="A215" s="7"/>
      <c r="B215" s="20" t="s">
        <v>92</v>
      </c>
      <c r="C215" s="85">
        <v>992</v>
      </c>
      <c r="D215" s="44" t="s">
        <v>41</v>
      </c>
      <c r="E215" s="44" t="s">
        <v>8</v>
      </c>
      <c r="F215" s="77">
        <v>6230209020</v>
      </c>
      <c r="G215" s="41" t="s">
        <v>105</v>
      </c>
      <c r="H215" s="80">
        <v>2414.4</v>
      </c>
      <c r="I215" s="80">
        <v>2414.4</v>
      </c>
      <c r="J215" s="80">
        <v>2138.6999999999998</v>
      </c>
      <c r="K215" s="53">
        <f t="shared" si="55"/>
        <v>88.581013916500979</v>
      </c>
    </row>
    <row r="216" spans="1:11" ht="38.25" customHeight="1">
      <c r="A216" s="7"/>
      <c r="B216" s="79" t="s">
        <v>158</v>
      </c>
      <c r="C216" s="85">
        <v>992</v>
      </c>
      <c r="D216" s="44" t="s">
        <v>41</v>
      </c>
      <c r="E216" s="44" t="s">
        <v>8</v>
      </c>
      <c r="F216" s="77">
        <v>6230260020</v>
      </c>
      <c r="G216" s="41"/>
      <c r="H216" s="80">
        <f>H217</f>
        <v>2464.5</v>
      </c>
      <c r="I216" s="80">
        <f>I217</f>
        <v>2464.5</v>
      </c>
      <c r="J216" s="80">
        <f>J217</f>
        <v>2464.5</v>
      </c>
      <c r="K216" s="53">
        <f t="shared" si="55"/>
        <v>100</v>
      </c>
    </row>
    <row r="217" spans="1:11">
      <c r="A217" s="7"/>
      <c r="B217" s="20" t="s">
        <v>92</v>
      </c>
      <c r="C217" s="85">
        <v>992</v>
      </c>
      <c r="D217" s="44" t="s">
        <v>41</v>
      </c>
      <c r="E217" s="44" t="s">
        <v>8</v>
      </c>
      <c r="F217" s="77">
        <v>6230260020</v>
      </c>
      <c r="G217" s="41" t="s">
        <v>105</v>
      </c>
      <c r="H217" s="80">
        <v>2464.5</v>
      </c>
      <c r="I217" s="80">
        <v>2464.5</v>
      </c>
      <c r="J217" s="80">
        <v>2464.5</v>
      </c>
      <c r="K217" s="53">
        <f t="shared" si="55"/>
        <v>100</v>
      </c>
    </row>
    <row r="218" spans="1:11" ht="25.5">
      <c r="A218" s="7"/>
      <c r="B218" s="79" t="s">
        <v>306</v>
      </c>
      <c r="C218" s="85">
        <v>992</v>
      </c>
      <c r="D218" s="44" t="s">
        <v>41</v>
      </c>
      <c r="E218" s="44" t="s">
        <v>8</v>
      </c>
      <c r="F218" s="77">
        <v>6230300000</v>
      </c>
      <c r="G218" s="41"/>
      <c r="H218" s="80">
        <f t="shared" ref="H218:J219" si="82">H219</f>
        <v>80</v>
      </c>
      <c r="I218" s="80">
        <f t="shared" si="82"/>
        <v>80</v>
      </c>
      <c r="J218" s="80">
        <f t="shared" si="82"/>
        <v>80</v>
      </c>
      <c r="K218" s="53">
        <f t="shared" si="55"/>
        <v>100</v>
      </c>
    </row>
    <row r="219" spans="1:11" ht="38.25">
      <c r="A219" s="7"/>
      <c r="B219" s="79" t="s">
        <v>307</v>
      </c>
      <c r="C219" s="85">
        <v>992</v>
      </c>
      <c r="D219" s="44" t="s">
        <v>41</v>
      </c>
      <c r="E219" s="44" t="s">
        <v>8</v>
      </c>
      <c r="F219" s="77">
        <v>6230360050</v>
      </c>
      <c r="G219" s="41"/>
      <c r="H219" s="80">
        <f t="shared" si="82"/>
        <v>80</v>
      </c>
      <c r="I219" s="80">
        <f t="shared" si="82"/>
        <v>80</v>
      </c>
      <c r="J219" s="80">
        <f t="shared" si="82"/>
        <v>80</v>
      </c>
      <c r="K219" s="53">
        <f t="shared" si="55"/>
        <v>100</v>
      </c>
    </row>
    <row r="220" spans="1:11">
      <c r="A220" s="7"/>
      <c r="B220" s="20" t="s">
        <v>92</v>
      </c>
      <c r="C220" s="85">
        <v>992</v>
      </c>
      <c r="D220" s="44" t="s">
        <v>41</v>
      </c>
      <c r="E220" s="44" t="s">
        <v>8</v>
      </c>
      <c r="F220" s="77">
        <v>6230360050</v>
      </c>
      <c r="G220" s="41" t="s">
        <v>105</v>
      </c>
      <c r="H220" s="80">
        <v>80</v>
      </c>
      <c r="I220" s="80">
        <v>80</v>
      </c>
      <c r="J220" s="80">
        <v>80</v>
      </c>
      <c r="K220" s="53">
        <f t="shared" si="55"/>
        <v>100</v>
      </c>
    </row>
    <row r="221" spans="1:11" ht="25.5">
      <c r="A221" s="7"/>
      <c r="B221" s="20" t="s">
        <v>308</v>
      </c>
      <c r="C221" s="85">
        <v>992</v>
      </c>
      <c r="D221" s="44" t="s">
        <v>41</v>
      </c>
      <c r="E221" s="44" t="s">
        <v>8</v>
      </c>
      <c r="F221" s="77">
        <v>6230400000</v>
      </c>
      <c r="G221" s="41"/>
      <c r="H221" s="80">
        <f t="shared" ref="H221:J222" si="83">H222</f>
        <v>400</v>
      </c>
      <c r="I221" s="80">
        <f t="shared" si="83"/>
        <v>400</v>
      </c>
      <c r="J221" s="80">
        <f t="shared" si="83"/>
        <v>400</v>
      </c>
      <c r="K221" s="53">
        <f t="shared" ref="K221:K252" si="84">J221/I221*100</f>
        <v>100</v>
      </c>
    </row>
    <row r="222" spans="1:11" ht="38.25">
      <c r="A222" s="7"/>
      <c r="B222" s="20" t="s">
        <v>309</v>
      </c>
      <c r="C222" s="85">
        <v>992</v>
      </c>
      <c r="D222" s="44" t="s">
        <v>41</v>
      </c>
      <c r="E222" s="44" t="s">
        <v>8</v>
      </c>
      <c r="F222" s="77" t="s">
        <v>310</v>
      </c>
      <c r="G222" s="41"/>
      <c r="H222" s="80">
        <f t="shared" si="83"/>
        <v>400</v>
      </c>
      <c r="I222" s="80">
        <f t="shared" si="83"/>
        <v>400</v>
      </c>
      <c r="J222" s="80">
        <f t="shared" si="83"/>
        <v>400</v>
      </c>
      <c r="K222" s="53">
        <f t="shared" si="84"/>
        <v>100</v>
      </c>
    </row>
    <row r="223" spans="1:11">
      <c r="A223" s="7"/>
      <c r="B223" s="20" t="s">
        <v>92</v>
      </c>
      <c r="C223" s="85">
        <v>992</v>
      </c>
      <c r="D223" s="44" t="s">
        <v>41</v>
      </c>
      <c r="E223" s="44" t="s">
        <v>8</v>
      </c>
      <c r="F223" s="77" t="s">
        <v>310</v>
      </c>
      <c r="G223" s="41" t="s">
        <v>102</v>
      </c>
      <c r="H223" s="80">
        <v>400</v>
      </c>
      <c r="I223" s="80">
        <v>400</v>
      </c>
      <c r="J223" s="80">
        <v>400</v>
      </c>
      <c r="K223" s="53">
        <f t="shared" si="84"/>
        <v>100</v>
      </c>
    </row>
    <row r="224" spans="1:11" ht="25.5" hidden="1">
      <c r="A224" s="7"/>
      <c r="B224" s="20" t="s">
        <v>109</v>
      </c>
      <c r="C224" s="30">
        <v>992</v>
      </c>
      <c r="D224" s="39" t="s">
        <v>41</v>
      </c>
      <c r="E224" s="39" t="s">
        <v>8</v>
      </c>
      <c r="F224" s="48" t="s">
        <v>116</v>
      </c>
      <c r="G224" s="41"/>
      <c r="H224" s="53">
        <f t="shared" ref="H224:J224" si="85">H225</f>
        <v>785.5</v>
      </c>
      <c r="I224" s="53">
        <f t="shared" si="85"/>
        <v>785.5</v>
      </c>
      <c r="J224" s="53">
        <f t="shared" si="85"/>
        <v>785.5</v>
      </c>
      <c r="K224" s="53">
        <f t="shared" si="84"/>
        <v>100</v>
      </c>
    </row>
    <row r="225" spans="1:11">
      <c r="A225" s="7"/>
      <c r="B225" s="20" t="s">
        <v>311</v>
      </c>
      <c r="C225" s="85">
        <v>992</v>
      </c>
      <c r="D225" s="44" t="s">
        <v>41</v>
      </c>
      <c r="E225" s="44" t="s">
        <v>8</v>
      </c>
      <c r="F225" s="77">
        <v>6230500000</v>
      </c>
      <c r="G225" s="48"/>
      <c r="H225" s="80">
        <f t="shared" ref="H225:J226" si="86">H226</f>
        <v>785.5</v>
      </c>
      <c r="I225" s="80">
        <f t="shared" si="86"/>
        <v>785.5</v>
      </c>
      <c r="J225" s="80">
        <f t="shared" si="86"/>
        <v>785.5</v>
      </c>
      <c r="K225" s="53">
        <f t="shared" si="84"/>
        <v>100</v>
      </c>
    </row>
    <row r="226" spans="1:11" ht="25.5">
      <c r="A226" s="7"/>
      <c r="B226" s="20" t="s">
        <v>312</v>
      </c>
      <c r="C226" s="85">
        <v>992</v>
      </c>
      <c r="D226" s="44" t="s">
        <v>41</v>
      </c>
      <c r="E226" s="44" t="s">
        <v>8</v>
      </c>
      <c r="F226" s="77" t="s">
        <v>315</v>
      </c>
      <c r="G226" s="48"/>
      <c r="H226" s="80">
        <f t="shared" si="86"/>
        <v>785.5</v>
      </c>
      <c r="I226" s="80">
        <f t="shared" si="86"/>
        <v>785.5</v>
      </c>
      <c r="J226" s="80">
        <f t="shared" si="86"/>
        <v>785.5</v>
      </c>
      <c r="K226" s="53">
        <f t="shared" si="84"/>
        <v>100</v>
      </c>
    </row>
    <row r="227" spans="1:11">
      <c r="A227" s="7"/>
      <c r="B227" s="20" t="s">
        <v>92</v>
      </c>
      <c r="C227" s="85">
        <v>992</v>
      </c>
      <c r="D227" s="44" t="s">
        <v>41</v>
      </c>
      <c r="E227" s="44" t="s">
        <v>8</v>
      </c>
      <c r="F227" s="77" t="s">
        <v>315</v>
      </c>
      <c r="G227" s="48" t="s">
        <v>105</v>
      </c>
      <c r="H227" s="80">
        <v>785.5</v>
      </c>
      <c r="I227" s="80">
        <v>785.5</v>
      </c>
      <c r="J227" s="80">
        <v>785.5</v>
      </c>
      <c r="K227" s="53">
        <f t="shared" si="84"/>
        <v>100</v>
      </c>
    </row>
    <row r="228" spans="1:11" ht="67.5" customHeight="1">
      <c r="A228" s="7"/>
      <c r="B228" s="20" t="s">
        <v>97</v>
      </c>
      <c r="C228" s="85">
        <v>992</v>
      </c>
      <c r="D228" s="44" t="s">
        <v>41</v>
      </c>
      <c r="E228" s="44" t="s">
        <v>8</v>
      </c>
      <c r="F228" s="77">
        <v>6300000000</v>
      </c>
      <c r="G228" s="48"/>
      <c r="H228" s="80">
        <f>H230</f>
        <v>102.2</v>
      </c>
      <c r="I228" s="80">
        <f>I230</f>
        <v>102.2</v>
      </c>
      <c r="J228" s="80">
        <f>J230</f>
        <v>102.2</v>
      </c>
      <c r="K228" s="53">
        <f t="shared" si="84"/>
        <v>100</v>
      </c>
    </row>
    <row r="229" spans="1:11" ht="76.5">
      <c r="A229" s="7"/>
      <c r="B229" s="20" t="s">
        <v>313</v>
      </c>
      <c r="C229" s="85">
        <v>992</v>
      </c>
      <c r="D229" s="44" t="s">
        <v>41</v>
      </c>
      <c r="E229" s="44" t="s">
        <v>8</v>
      </c>
      <c r="F229" s="77">
        <v>6310000000</v>
      </c>
      <c r="G229" s="48"/>
      <c r="H229" s="80">
        <f t="shared" ref="H229:J231" si="87">H230</f>
        <v>102.2</v>
      </c>
      <c r="I229" s="80">
        <f t="shared" si="87"/>
        <v>102.2</v>
      </c>
      <c r="J229" s="80">
        <f t="shared" si="87"/>
        <v>102.2</v>
      </c>
      <c r="K229" s="53">
        <f t="shared" si="84"/>
        <v>100</v>
      </c>
    </row>
    <row r="230" spans="1:11" ht="25.5">
      <c r="A230" s="7"/>
      <c r="B230" s="20" t="s">
        <v>160</v>
      </c>
      <c r="C230" s="85">
        <v>992</v>
      </c>
      <c r="D230" s="44" t="s">
        <v>41</v>
      </c>
      <c r="E230" s="44" t="s">
        <v>8</v>
      </c>
      <c r="F230" s="77">
        <v>6310100000</v>
      </c>
      <c r="G230" s="48"/>
      <c r="H230" s="80">
        <f t="shared" si="87"/>
        <v>102.2</v>
      </c>
      <c r="I230" s="80">
        <f t="shared" si="87"/>
        <v>102.2</v>
      </c>
      <c r="J230" s="80">
        <f t="shared" si="87"/>
        <v>102.2</v>
      </c>
      <c r="K230" s="53">
        <f t="shared" si="84"/>
        <v>100</v>
      </c>
    </row>
    <row r="231" spans="1:11" ht="38.25">
      <c r="A231" s="7"/>
      <c r="B231" s="20" t="s">
        <v>98</v>
      </c>
      <c r="C231" s="85">
        <v>992</v>
      </c>
      <c r="D231" s="44" t="s">
        <v>41</v>
      </c>
      <c r="E231" s="44" t="s">
        <v>8</v>
      </c>
      <c r="F231" s="77">
        <v>6310110250</v>
      </c>
      <c r="G231" s="48"/>
      <c r="H231" s="80">
        <f t="shared" si="87"/>
        <v>102.2</v>
      </c>
      <c r="I231" s="80">
        <f t="shared" si="87"/>
        <v>102.2</v>
      </c>
      <c r="J231" s="80">
        <f t="shared" si="87"/>
        <v>102.2</v>
      </c>
      <c r="K231" s="53">
        <f t="shared" si="84"/>
        <v>100</v>
      </c>
    </row>
    <row r="232" spans="1:11" ht="25.5">
      <c r="A232" s="7"/>
      <c r="B232" s="20" t="s">
        <v>61</v>
      </c>
      <c r="C232" s="85">
        <v>992</v>
      </c>
      <c r="D232" s="44" t="s">
        <v>41</v>
      </c>
      <c r="E232" s="44" t="s">
        <v>8</v>
      </c>
      <c r="F232" s="77">
        <v>6310110250</v>
      </c>
      <c r="G232" s="48" t="s">
        <v>102</v>
      </c>
      <c r="H232" s="80">
        <v>102.2</v>
      </c>
      <c r="I232" s="80">
        <v>102.2</v>
      </c>
      <c r="J232" s="80">
        <v>102.2</v>
      </c>
      <c r="K232" s="53">
        <f t="shared" si="84"/>
        <v>100</v>
      </c>
    </row>
    <row r="233" spans="1:11" ht="40.5" customHeight="1">
      <c r="A233" s="7"/>
      <c r="B233" s="20" t="s">
        <v>72</v>
      </c>
      <c r="C233" s="85">
        <v>992</v>
      </c>
      <c r="D233" s="44" t="s">
        <v>41</v>
      </c>
      <c r="E233" s="44" t="s">
        <v>8</v>
      </c>
      <c r="F233" s="77">
        <v>6400000000</v>
      </c>
      <c r="G233" s="78"/>
      <c r="H233" s="80">
        <f>H236</f>
        <v>222.2</v>
      </c>
      <c r="I233" s="80">
        <f>I236</f>
        <v>222.2</v>
      </c>
      <c r="J233" s="80">
        <f>J236</f>
        <v>222.19</v>
      </c>
      <c r="K233" s="53">
        <f t="shared" si="84"/>
        <v>99.995499549954999</v>
      </c>
    </row>
    <row r="234" spans="1:11" ht="51">
      <c r="A234" s="7"/>
      <c r="B234" s="20" t="s">
        <v>314</v>
      </c>
      <c r="C234" s="85">
        <v>992</v>
      </c>
      <c r="D234" s="44" t="s">
        <v>41</v>
      </c>
      <c r="E234" s="44" t="s">
        <v>8</v>
      </c>
      <c r="F234" s="77">
        <v>6410000000</v>
      </c>
      <c r="G234" s="78"/>
      <c r="H234" s="80">
        <f t="shared" ref="H234:J236" si="88">H235</f>
        <v>222.2</v>
      </c>
      <c r="I234" s="80">
        <f t="shared" si="88"/>
        <v>222.2</v>
      </c>
      <c r="J234" s="80">
        <f t="shared" si="88"/>
        <v>222.19</v>
      </c>
      <c r="K234" s="53">
        <f t="shared" si="84"/>
        <v>99.995499549954999</v>
      </c>
    </row>
    <row r="235" spans="1:11" ht="38.25">
      <c r="A235" s="7"/>
      <c r="B235" s="20" t="s">
        <v>138</v>
      </c>
      <c r="C235" s="85">
        <v>992</v>
      </c>
      <c r="D235" s="44" t="s">
        <v>41</v>
      </c>
      <c r="E235" s="44" t="s">
        <v>8</v>
      </c>
      <c r="F235" s="77">
        <v>6410100000</v>
      </c>
      <c r="G235" s="78"/>
      <c r="H235" s="80">
        <f t="shared" si="88"/>
        <v>222.2</v>
      </c>
      <c r="I235" s="80">
        <f t="shared" si="88"/>
        <v>222.2</v>
      </c>
      <c r="J235" s="80">
        <f t="shared" si="88"/>
        <v>222.19</v>
      </c>
      <c r="K235" s="53">
        <f t="shared" si="84"/>
        <v>99.995499549954999</v>
      </c>
    </row>
    <row r="236" spans="1:11" ht="25.5">
      <c r="A236" s="7"/>
      <c r="B236" s="20" t="s">
        <v>73</v>
      </c>
      <c r="C236" s="85">
        <v>992</v>
      </c>
      <c r="D236" s="44" t="s">
        <v>41</v>
      </c>
      <c r="E236" s="44" t="s">
        <v>8</v>
      </c>
      <c r="F236" s="77">
        <v>6410110060</v>
      </c>
      <c r="G236" s="78"/>
      <c r="H236" s="80">
        <f t="shared" si="88"/>
        <v>222.2</v>
      </c>
      <c r="I236" s="80">
        <f t="shared" si="88"/>
        <v>222.2</v>
      </c>
      <c r="J236" s="80">
        <f t="shared" si="88"/>
        <v>222.19</v>
      </c>
      <c r="K236" s="53">
        <f t="shared" si="84"/>
        <v>99.995499549954999</v>
      </c>
    </row>
    <row r="237" spans="1:11" ht="21.75" customHeight="1">
      <c r="A237" s="7"/>
      <c r="B237" s="20" t="s">
        <v>92</v>
      </c>
      <c r="C237" s="85">
        <v>992</v>
      </c>
      <c r="D237" s="44" t="s">
        <v>41</v>
      </c>
      <c r="E237" s="44" t="s">
        <v>8</v>
      </c>
      <c r="F237" s="77">
        <v>6410110060</v>
      </c>
      <c r="G237" s="78">
        <v>610</v>
      </c>
      <c r="H237" s="80">
        <v>222.2</v>
      </c>
      <c r="I237" s="80">
        <v>222.2</v>
      </c>
      <c r="J237" s="80">
        <v>222.19</v>
      </c>
      <c r="K237" s="53">
        <f t="shared" si="84"/>
        <v>99.995499549954999</v>
      </c>
    </row>
    <row r="238" spans="1:11">
      <c r="A238" s="7"/>
      <c r="B238" s="54" t="s">
        <v>161</v>
      </c>
      <c r="C238" s="74">
        <v>992</v>
      </c>
      <c r="D238" s="50" t="s">
        <v>162</v>
      </c>
      <c r="E238" s="50"/>
      <c r="F238" s="25"/>
      <c r="G238" s="51"/>
      <c r="H238" s="33">
        <f t="shared" ref="H238:J243" si="89">H239</f>
        <v>108</v>
      </c>
      <c r="I238" s="33">
        <f t="shared" si="89"/>
        <v>108</v>
      </c>
      <c r="J238" s="33">
        <f t="shared" si="89"/>
        <v>108</v>
      </c>
      <c r="K238" s="53">
        <f t="shared" si="84"/>
        <v>100</v>
      </c>
    </row>
    <row r="239" spans="1:11">
      <c r="A239" s="7"/>
      <c r="B239" s="34" t="s">
        <v>163</v>
      </c>
      <c r="C239" s="30">
        <v>992</v>
      </c>
      <c r="D239" s="39" t="s">
        <v>162</v>
      </c>
      <c r="E239" s="39" t="s">
        <v>8</v>
      </c>
      <c r="F239" s="25"/>
      <c r="G239" s="41"/>
      <c r="H239" s="53">
        <f t="shared" si="89"/>
        <v>108</v>
      </c>
      <c r="I239" s="53">
        <f t="shared" si="89"/>
        <v>108</v>
      </c>
      <c r="J239" s="53">
        <f t="shared" si="89"/>
        <v>108</v>
      </c>
      <c r="K239" s="53">
        <f t="shared" si="84"/>
        <v>100</v>
      </c>
    </row>
    <row r="240" spans="1:11" ht="78" customHeight="1">
      <c r="A240" s="7"/>
      <c r="B240" s="20" t="s">
        <v>164</v>
      </c>
      <c r="C240" s="85">
        <v>992</v>
      </c>
      <c r="D240" s="44" t="s">
        <v>162</v>
      </c>
      <c r="E240" s="44" t="s">
        <v>8</v>
      </c>
      <c r="F240" s="77">
        <v>6500000000</v>
      </c>
      <c r="G240" s="41"/>
      <c r="H240" s="53">
        <f>H242</f>
        <v>108</v>
      </c>
      <c r="I240" s="53">
        <f>I242</f>
        <v>108</v>
      </c>
      <c r="J240" s="53">
        <f>J242</f>
        <v>108</v>
      </c>
      <c r="K240" s="53">
        <f t="shared" si="84"/>
        <v>100</v>
      </c>
    </row>
    <row r="241" spans="1:11" ht="27" customHeight="1">
      <c r="A241" s="7"/>
      <c r="B241" s="20" t="s">
        <v>316</v>
      </c>
      <c r="C241" s="85">
        <v>992</v>
      </c>
      <c r="D241" s="44" t="s">
        <v>162</v>
      </c>
      <c r="E241" s="44" t="s">
        <v>8</v>
      </c>
      <c r="F241" s="77">
        <v>6510000000</v>
      </c>
      <c r="G241" s="41"/>
      <c r="H241" s="53">
        <f>H242</f>
        <v>108</v>
      </c>
      <c r="I241" s="53">
        <f>I242</f>
        <v>108</v>
      </c>
      <c r="J241" s="53">
        <f>J242</f>
        <v>108</v>
      </c>
      <c r="K241" s="53">
        <f t="shared" si="84"/>
        <v>100</v>
      </c>
    </row>
    <row r="242" spans="1:11" ht="39.75" customHeight="1">
      <c r="A242" s="7"/>
      <c r="B242" s="20" t="s">
        <v>165</v>
      </c>
      <c r="C242" s="85">
        <v>992</v>
      </c>
      <c r="D242" s="44" t="s">
        <v>162</v>
      </c>
      <c r="E242" s="44" t="s">
        <v>8</v>
      </c>
      <c r="F242" s="77">
        <v>6510100000</v>
      </c>
      <c r="G242" s="41"/>
      <c r="H242" s="53">
        <f t="shared" si="89"/>
        <v>108</v>
      </c>
      <c r="I242" s="53">
        <f t="shared" si="89"/>
        <v>108</v>
      </c>
      <c r="J242" s="53">
        <f t="shared" si="89"/>
        <v>108</v>
      </c>
      <c r="K242" s="53">
        <f t="shared" si="84"/>
        <v>100</v>
      </c>
    </row>
    <row r="243" spans="1:11" ht="25.5">
      <c r="A243" s="7"/>
      <c r="B243" s="20" t="s">
        <v>166</v>
      </c>
      <c r="C243" s="85">
        <v>992</v>
      </c>
      <c r="D243" s="44" t="s">
        <v>162</v>
      </c>
      <c r="E243" s="44" t="s">
        <v>8</v>
      </c>
      <c r="F243" s="77">
        <v>6510110170</v>
      </c>
      <c r="G243" s="41"/>
      <c r="H243" s="53">
        <f t="shared" si="89"/>
        <v>108</v>
      </c>
      <c r="I243" s="53">
        <f t="shared" si="89"/>
        <v>108</v>
      </c>
      <c r="J243" s="53">
        <f t="shared" si="89"/>
        <v>108</v>
      </c>
      <c r="K243" s="53">
        <f t="shared" si="84"/>
        <v>100</v>
      </c>
    </row>
    <row r="244" spans="1:11" ht="25.5">
      <c r="A244" s="7"/>
      <c r="B244" s="20" t="s">
        <v>167</v>
      </c>
      <c r="C244" s="85">
        <v>992</v>
      </c>
      <c r="D244" s="44" t="s">
        <v>162</v>
      </c>
      <c r="E244" s="44" t="s">
        <v>8</v>
      </c>
      <c r="F244" s="77">
        <v>6510110170</v>
      </c>
      <c r="G244" s="41" t="s">
        <v>168</v>
      </c>
      <c r="H244" s="53">
        <v>108</v>
      </c>
      <c r="I244" s="53">
        <v>108</v>
      </c>
      <c r="J244" s="53">
        <v>108</v>
      </c>
      <c r="K244" s="53">
        <f t="shared" si="84"/>
        <v>100</v>
      </c>
    </row>
    <row r="245" spans="1:11">
      <c r="A245" s="7"/>
      <c r="B245" s="54" t="s">
        <v>45</v>
      </c>
      <c r="C245" s="74">
        <v>992</v>
      </c>
      <c r="D245" s="50" t="s">
        <v>17</v>
      </c>
      <c r="E245" s="50"/>
      <c r="F245" s="25"/>
      <c r="G245" s="51"/>
      <c r="H245" s="33">
        <f t="shared" ref="H245:J249" si="90">H246</f>
        <v>134.30000000000001</v>
      </c>
      <c r="I245" s="33">
        <f t="shared" si="90"/>
        <v>134.30000000000001</v>
      </c>
      <c r="J245" s="33">
        <f t="shared" si="90"/>
        <v>134.27199999999999</v>
      </c>
      <c r="K245" s="53">
        <f t="shared" si="84"/>
        <v>99.979151154132524</v>
      </c>
    </row>
    <row r="246" spans="1:11">
      <c r="A246" s="7"/>
      <c r="B246" s="22" t="s">
        <v>46</v>
      </c>
      <c r="C246" s="30">
        <v>992</v>
      </c>
      <c r="D246" s="39" t="s">
        <v>17</v>
      </c>
      <c r="E246" s="39" t="s">
        <v>8</v>
      </c>
      <c r="F246" s="25"/>
      <c r="G246" s="41"/>
      <c r="H246" s="49">
        <f t="shared" si="90"/>
        <v>134.30000000000001</v>
      </c>
      <c r="I246" s="49">
        <f t="shared" si="90"/>
        <v>134.30000000000001</v>
      </c>
      <c r="J246" s="49">
        <f t="shared" si="90"/>
        <v>134.27199999999999</v>
      </c>
      <c r="K246" s="53">
        <f t="shared" si="84"/>
        <v>99.979151154132524</v>
      </c>
    </row>
    <row r="247" spans="1:11" ht="51">
      <c r="A247" s="7"/>
      <c r="B247" s="79" t="s">
        <v>99</v>
      </c>
      <c r="C247" s="85">
        <v>992</v>
      </c>
      <c r="D247" s="44" t="s">
        <v>17</v>
      </c>
      <c r="E247" s="44" t="s">
        <v>8</v>
      </c>
      <c r="F247" s="77">
        <v>6600000000</v>
      </c>
      <c r="G247" s="41"/>
      <c r="H247" s="49">
        <f>H249</f>
        <v>134.30000000000001</v>
      </c>
      <c r="I247" s="49">
        <f>I249</f>
        <v>134.30000000000001</v>
      </c>
      <c r="J247" s="49">
        <f>J249</f>
        <v>134.27199999999999</v>
      </c>
      <c r="K247" s="53">
        <f t="shared" si="84"/>
        <v>99.979151154132524</v>
      </c>
    </row>
    <row r="248" spans="1:11" ht="63.75">
      <c r="A248" s="7"/>
      <c r="B248" s="79" t="s">
        <v>317</v>
      </c>
      <c r="C248" s="85">
        <v>992</v>
      </c>
      <c r="D248" s="44" t="s">
        <v>17</v>
      </c>
      <c r="E248" s="44" t="s">
        <v>8</v>
      </c>
      <c r="F248" s="77">
        <v>6610000000</v>
      </c>
      <c r="G248" s="41"/>
      <c r="H248" s="49">
        <f>H249</f>
        <v>134.30000000000001</v>
      </c>
      <c r="I248" s="49">
        <f>I249</f>
        <v>134.30000000000001</v>
      </c>
      <c r="J248" s="49">
        <f>J249</f>
        <v>134.27199999999999</v>
      </c>
      <c r="K248" s="53">
        <f t="shared" si="84"/>
        <v>99.979151154132524</v>
      </c>
    </row>
    <row r="249" spans="1:11" ht="38.25">
      <c r="A249" s="7"/>
      <c r="B249" s="79" t="s">
        <v>169</v>
      </c>
      <c r="C249" s="85">
        <v>992</v>
      </c>
      <c r="D249" s="44" t="s">
        <v>17</v>
      </c>
      <c r="E249" s="44" t="s">
        <v>8</v>
      </c>
      <c r="F249" s="77">
        <v>6610100000</v>
      </c>
      <c r="G249" s="41"/>
      <c r="H249" s="49">
        <f t="shared" si="90"/>
        <v>134.30000000000001</v>
      </c>
      <c r="I249" s="49">
        <f t="shared" si="90"/>
        <v>134.30000000000001</v>
      </c>
      <c r="J249" s="49">
        <f t="shared" si="90"/>
        <v>134.27199999999999</v>
      </c>
      <c r="K249" s="53">
        <f t="shared" si="84"/>
        <v>99.979151154132524</v>
      </c>
    </row>
    <row r="250" spans="1:11" ht="25.5">
      <c r="A250" s="7"/>
      <c r="B250" s="79" t="s">
        <v>100</v>
      </c>
      <c r="C250" s="85">
        <v>992</v>
      </c>
      <c r="D250" s="44" t="s">
        <v>17</v>
      </c>
      <c r="E250" s="44" t="s">
        <v>8</v>
      </c>
      <c r="F250" s="77">
        <v>6610110280</v>
      </c>
      <c r="G250" s="41"/>
      <c r="H250" s="49">
        <f>H252+H251</f>
        <v>134.30000000000001</v>
      </c>
      <c r="I250" s="49">
        <f>I252+I251</f>
        <v>134.30000000000001</v>
      </c>
      <c r="J250" s="49">
        <f>J252+J251</f>
        <v>134.27199999999999</v>
      </c>
      <c r="K250" s="53">
        <f t="shared" si="84"/>
        <v>99.979151154132524</v>
      </c>
    </row>
    <row r="251" spans="1:11" ht="25.5">
      <c r="A251" s="7"/>
      <c r="B251" s="20" t="s">
        <v>61</v>
      </c>
      <c r="C251" s="85">
        <v>992</v>
      </c>
      <c r="D251" s="44" t="s">
        <v>17</v>
      </c>
      <c r="E251" s="44" t="s">
        <v>8</v>
      </c>
      <c r="F251" s="77">
        <v>6610110280</v>
      </c>
      <c r="G251" s="41" t="s">
        <v>102</v>
      </c>
      <c r="H251" s="49">
        <v>49.3</v>
      </c>
      <c r="I251" s="49">
        <v>49.3</v>
      </c>
      <c r="J251" s="49">
        <v>49.271999999999998</v>
      </c>
      <c r="K251" s="53">
        <f t="shared" si="84"/>
        <v>99.943204868154154</v>
      </c>
    </row>
    <row r="252" spans="1:11" ht="25.5">
      <c r="A252" s="7"/>
      <c r="B252" s="20" t="s">
        <v>44</v>
      </c>
      <c r="C252" s="85">
        <v>992</v>
      </c>
      <c r="D252" s="44" t="s">
        <v>17</v>
      </c>
      <c r="E252" s="44" t="s">
        <v>8</v>
      </c>
      <c r="F252" s="77">
        <v>6610110280</v>
      </c>
      <c r="G252" s="41" t="s">
        <v>105</v>
      </c>
      <c r="H252" s="49">
        <v>85</v>
      </c>
      <c r="I252" s="49">
        <v>85</v>
      </c>
      <c r="J252" s="49">
        <v>85</v>
      </c>
      <c r="K252" s="53">
        <f t="shared" si="84"/>
        <v>100</v>
      </c>
    </row>
    <row r="253" spans="1:11">
      <c r="A253" s="7"/>
      <c r="B253" s="20"/>
      <c r="C253" s="30"/>
      <c r="D253" s="39"/>
      <c r="E253" s="39"/>
      <c r="F253" s="39"/>
      <c r="G253" s="41"/>
      <c r="H253" s="49"/>
      <c r="I253" s="49"/>
      <c r="J253" s="49"/>
      <c r="K253" s="53"/>
    </row>
    <row r="254" spans="1:11">
      <c r="A254"/>
      <c r="B254" s="7"/>
      <c r="C254" s="39"/>
      <c r="D254" s="39"/>
      <c r="E254" s="39"/>
      <c r="F254" s="41"/>
      <c r="G254" s="49"/>
      <c r="H254" s="49"/>
      <c r="I254" s="6"/>
    </row>
    <row r="255" spans="1:11" ht="15.75">
      <c r="A255"/>
      <c r="B255" s="91" t="s">
        <v>48</v>
      </c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1:11" ht="15.75" customHeight="1">
      <c r="A256"/>
      <c r="B256" s="91" t="s">
        <v>107</v>
      </c>
      <c r="C256" s="91"/>
      <c r="D256" s="91"/>
      <c r="E256" s="91"/>
      <c r="F256" s="91"/>
      <c r="G256" s="91"/>
      <c r="H256" s="91"/>
      <c r="I256" s="91"/>
      <c r="J256" s="91"/>
      <c r="K256" s="91"/>
    </row>
  </sheetData>
  <mergeCells count="11">
    <mergeCell ref="B255:K255"/>
    <mergeCell ref="B256:K256"/>
    <mergeCell ref="D1:K1"/>
    <mergeCell ref="A7:K7"/>
    <mergeCell ref="D2:G2"/>
    <mergeCell ref="H2:K2"/>
    <mergeCell ref="D3:G3"/>
    <mergeCell ref="H3:K3"/>
    <mergeCell ref="D4:G4"/>
    <mergeCell ref="H4:K4"/>
    <mergeCell ref="H5:K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2018-02-26T12:38:37Z</cp:lastPrinted>
  <dcterms:created xsi:type="dcterms:W3CDTF">1996-10-08T23:32:33Z</dcterms:created>
  <dcterms:modified xsi:type="dcterms:W3CDTF">2018-02-26T12:38:47Z</dcterms:modified>
</cp:coreProperties>
</file>