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Лист1!$A$1:$F$247</definedName>
  </definedNames>
  <calcPr calcId="124519"/>
</workbook>
</file>

<file path=xl/calcChain.xml><?xml version="1.0" encoding="utf-8"?>
<calcChain xmlns="http://schemas.openxmlformats.org/spreadsheetml/2006/main">
  <c r="F148" i="1"/>
  <c r="F134"/>
  <c r="F198"/>
  <c r="F97"/>
  <c r="F101"/>
  <c r="F75"/>
  <c r="F66"/>
  <c r="F37"/>
  <c r="F26"/>
  <c r="F218"/>
  <c r="F234"/>
  <c r="F136"/>
  <c r="F42"/>
  <c r="F47"/>
  <c r="F239"/>
  <c r="F240"/>
  <c r="F241"/>
  <c r="F226"/>
  <c r="F213"/>
  <c r="F205"/>
  <c r="F181"/>
  <c r="F106"/>
  <c r="F71"/>
  <c r="F20"/>
  <c r="F52"/>
  <c r="F176"/>
  <c r="F238"/>
  <c r="F237" s="1"/>
  <c r="F236" s="1"/>
  <c r="F235" s="1"/>
  <c r="F153"/>
  <c r="F140"/>
  <c r="F57"/>
  <c r="F31"/>
  <c r="F191"/>
  <c r="F201"/>
  <c r="F193"/>
  <c r="F158"/>
  <c r="F129"/>
  <c r="F233" l="1"/>
  <c r="F232" s="1"/>
  <c r="F231" s="1"/>
  <c r="F130"/>
  <c r="F36"/>
  <c r="F99" l="1"/>
  <c r="F98" s="1"/>
  <c r="F135"/>
  <c r="F79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15" l="1"/>
  <c r="H15" s="1"/>
  <c r="F67"/>
  <c r="F219"/>
  <c r="F220"/>
  <c r="F24"/>
  <c r="F23" s="1"/>
  <c r="F16" s="1"/>
  <c r="F117"/>
  <c r="F116"/>
  <c r="F155"/>
  <c r="F154" s="1"/>
</calcChain>
</file>

<file path=xl/sharedStrings.xml><?xml version="1.0" encoding="utf-8"?>
<sst xmlns="http://schemas.openxmlformats.org/spreadsheetml/2006/main" count="424" uniqueCount="282">
  <si>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</si>
  <si>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</si>
  <si>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</si>
  <si>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</si>
  <si>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</si>
  <si>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</si>
  <si>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</si>
  <si>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</si>
  <si>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</si>
  <si>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</si>
  <si>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</si>
  <si>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</si>
  <si>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</si>
  <si>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</si>
  <si>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</si>
  <si>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</si>
  <si>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</si>
  <si>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</si>
  <si>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</si>
  <si>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</si>
  <si>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</si>
  <si>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</si>
  <si>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</si>
  <si>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</si>
  <si>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</si>
  <si>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</si>
  <si>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</si>
  <si>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</si>
  <si>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</si>
  <si>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</si>
  <si>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</si>
  <si>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</si>
  <si>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</si>
  <si>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</si>
  <si>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</si>
  <si>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</si>
  <si>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</si>
  <si>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</si>
  <si>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</si>
  <si>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</si>
  <si>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</si>
  <si>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</si>
  <si>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</si>
  <si>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</si>
  <si>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</si>
  <si>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</si>
  <si>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</si>
  <si>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</si>
  <si>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</si>
  <si>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</si>
  <si>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</si>
  <si>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</si>
  <si>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</si>
  <si>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</si>
  <si>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</si>
  <si>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</si>
  <si>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</si>
  <si>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</si>
  <si>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</si>
  <si>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</si>
  <si>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</si>
  <si>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</si>
  <si>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</si>
  <si>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</si>
  <si>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</si>
  <si>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</si>
  <si>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</si>
  <si>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</si>
  <si>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</si>
  <si>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</si>
  <si>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</si>
  <si>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</si>
  <si>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</si>
  <si>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</si>
  <si>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</si>
  <si>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</si>
  <si>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</si>
  <si>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</si>
  <si>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</si>
  <si>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</si>
  <si>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</si>
  <si>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</si>
  <si>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</si>
  <si>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</si>
  <si>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</si>
  <si>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</si>
  <si>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</si>
  <si>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</si>
  <si>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</si>
  <si>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</si>
  <si>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</si>
  <si>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</si>
  <si>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</si>
  <si>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</si>
  <si>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</si>
  <si>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</si>
  <si>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</si>
  <si>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</si>
  <si>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</si>
  <si>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</si>
  <si>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</si>
  <si>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</si>
  <si>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</si>
  <si>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</si>
  <si>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</si>
  <si>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</si>
  <si>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</si>
  <si>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</si>
  <si>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</si>
  <si>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</si>
  <si>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</si>
  <si>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</si>
  <si>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</si>
  <si>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</si>
  <si>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</si>
  <si>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</si>
  <si>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</si>
  <si>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</si>
  <si>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</si>
  <si>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</si>
  <si>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</si>
  <si>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</si>
  <si>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</si>
  <si>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</si>
  <si>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</si>
  <si>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</si>
  <si>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</si>
  <si>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</si>
  <si>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</si>
  <si>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</si>
  <si>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</si>
  <si>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</si>
  <si>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</si>
  <si>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</si>
  <si>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</si>
  <si>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</si>
  <si>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</si>
  <si>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</si>
  <si>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</si>
  <si>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</si>
  <si>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</si>
  <si>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</si>
  <si>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</si>
  <si>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</si>
  <si>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</si>
  <si>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</si>
  <si>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</si>
  <si>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</si>
  <si>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</si>
  <si>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</si>
  <si>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</si>
  <si>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</si>
  <si>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</si>
  <si>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</si>
  <si>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</si>
  <si>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</si>
  <si>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</si>
  <si>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</si>
  <si>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</si>
  <si>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</si>
  <si>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</si>
  <si>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</si>
  <si>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</si>
  <si>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</si>
  <si>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</si>
  <si>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</si>
  <si>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</si>
  <si>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</si>
  <si>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</si>
  <si>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</si>
  <si>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</si>
  <si>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</si>
  <si>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</si>
  <si>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</si>
  <si>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</si>
  <si>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</si>
  <si>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</si>
  <si>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</si>
  <si>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</si>
  <si>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</si>
  <si>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</si>
  <si>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</si>
  <si>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</si>
  <si>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</si>
  <si>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</si>
  <si>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</si>
  <si>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</si>
  <si>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</si>
  <si>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</si>
  <si>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</si>
  <si>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</si>
  <si>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</si>
  <si>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</si>
  <si>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</si>
  <si>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</si>
  <si>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</si>
  <si>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</si>
  <si>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</si>
  <si>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</si>
  <si>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</si>
  <si>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</si>
  <si>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</si>
  <si>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</si>
  <si>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</si>
  <si>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</si>
  <si>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</si>
  <si>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</si>
  <si>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</si>
  <si>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</si>
  <si>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</si>
  <si>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</si>
  <si>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</si>
  <si>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</si>
  <si>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</si>
  <si>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</si>
  <si>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</si>
  <si>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</si>
  <si>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</si>
  <si>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</si>
  <si>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</si>
  <si>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</si>
  <si>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</si>
  <si>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</si>
  <si>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</si>
  <si>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</si>
  <si>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</si>
  <si>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</si>
  <si>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</si>
  <si>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</si>
  <si>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</si>
  <si>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</si>
  <si>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</si>
  <si>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</si>
  <si>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</si>
  <si>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</si>
  <si>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</si>
  <si>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</si>
  <si>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</si>
  <si>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</si>
  <si>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</si>
  <si>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</si>
  <si>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</si>
  <si>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</si>
  <si>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</si>
  <si>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</si>
  <si>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</si>
  <si>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</si>
  <si>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</si>
  <si>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</si>
  <si>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</si>
  <si>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</si>
  <si>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</si>
  <si>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</si>
  <si>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</si>
  <si>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</si>
  <si>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</si>
  <si>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</si>
  <si>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</si>
  <si>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</si>
  <si>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</si>
  <si>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</si>
  <si>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</si>
  <si>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</si>
  <si>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</si>
  <si>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Решение социально значимых вопросов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</si>
  <si>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</si>
  <si>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</si>
  <si>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</si>
  <si>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</si>
  <si>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</si>
  <si>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</si>
  <si>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</si>
  <si>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</si>
  <si>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 xml:space="preserve"> Приложение № 3</t>
  </si>
  <si>
    <t>Темрюкского района                                                                                    М.Е. Шлычков</t>
  </si>
  <si>
    <t>Прочие непрограмные мероприятия</t>
  </si>
  <si>
    <t>Исполнение иных обязательств Сенного сельского поселения Темрюкского района</t>
  </si>
  <si>
    <t>Осуществление прочих расходов Сенного сельского поселения Темрюкского района</t>
  </si>
  <si>
    <t xml:space="preserve">Глава Сенного сельского поселения </t>
  </si>
  <si>
    <t>к решению XХХV сессии Совета</t>
  </si>
  <si>
    <t>от 9 ноября 2021 года</t>
  </si>
  <si>
    <t>Темрюкского района IV созыва № 142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</si>
</sst>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6"/>
  <sheetViews>
    <sheetView tabSelected="1" topLeftCell="A86" workbookViewId="0">
      <selection activeCell="F149" sqref="F149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273</v>
      </c>
      <c r="E1" s="71"/>
      <c r="F1" s="71"/>
    </row>
    <row r="2" spans="2:9" s="13" customFormat="1" ht="12.75" customHeight="1">
      <c r="B2" s="12"/>
      <c r="C2" s="71" t="s">
        <v>279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281</v>
      </c>
      <c r="D4" s="71"/>
      <c r="E4" s="71"/>
      <c r="F4" s="71"/>
    </row>
    <row r="5" spans="2:9" s="13" customFormat="1" ht="12.75" customHeight="1">
      <c r="B5" s="12"/>
      <c r="C5" s="71" t="s">
        <v>280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F43+F48+F53+F62+F67+F88+F93+F102+F111+F125+G144+F144+F149+F154+F172+F177+F182+F202+F187+F206+F210+F219+F223+F227+F16+F215+F194+F231+F235+F239</f>
        <v>74561.595109999995</v>
      </c>
      <c r="H15" s="24">
        <f>76378.49511-F15</f>
        <v>1816.9000000000087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14289.49799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4138.9650000000001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4138.9650000000001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4138.9650000000001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f>3908.265+114.7</f>
        <v>4022.9649999999997</v>
      </c>
    </row>
    <row r="21" spans="2:8" ht="25.5">
      <c r="B21" s="25"/>
      <c r="C21" s="1" t="s">
        <v>16</v>
      </c>
      <c r="D21" s="51" t="s">
        <v>82</v>
      </c>
      <c r="E21" s="5" t="s">
        <v>10</v>
      </c>
      <c r="F21" s="42">
        <v>96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</f>
        <v>20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673.9269700000001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673.9269700000001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673.9269700000001</v>
      </c>
      <c r="G25" s="26"/>
      <c r="H25" s="28"/>
    </row>
    <row r="26" spans="2:8" ht="25.5">
      <c r="B26" s="25"/>
      <c r="C26" s="1" t="s">
        <v>16</v>
      </c>
      <c r="D26" s="53">
        <v>5020110020</v>
      </c>
      <c r="E26" s="7" t="s">
        <v>10</v>
      </c>
      <c r="F26" s="42">
        <f>200+100+300+89.642-15.71503</f>
        <v>673.9269700000001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16</v>
      </c>
      <c r="D31" s="52" t="s">
        <v>83</v>
      </c>
      <c r="E31" s="7" t="s">
        <v>10</v>
      </c>
      <c r="F31" s="42">
        <f>218.5-0.4</f>
        <v>218.1</v>
      </c>
      <c r="G31" s="26"/>
      <c r="H31" s="29"/>
    </row>
    <row r="32" spans="2:8">
      <c r="B32" s="25"/>
      <c r="C32" s="1" t="s">
        <v>12</v>
      </c>
      <c r="D32" s="52" t="s">
        <v>83</v>
      </c>
      <c r="E32" s="7" t="s">
        <v>11</v>
      </c>
      <c r="F32" s="42">
        <v>0.4</v>
      </c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6761.3200200000001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6761.3200200000001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6761.3200200000001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16</v>
      </c>
      <c r="D37" s="52" t="s">
        <v>87</v>
      </c>
      <c r="E37" s="7" t="s">
        <v>10</v>
      </c>
      <c r="F37" s="42">
        <f>953.24+48.32902+45+30</f>
        <v>1076.5690199999999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v>13.5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123.5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123.5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123.5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f>150-26.5</f>
        <v>123.5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113.05277000000001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113.05277000000001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113.05277000000001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113.05277000000001</v>
      </c>
    </row>
    <row r="47" spans="2:8" ht="25.5">
      <c r="C47" s="1" t="s">
        <v>16</v>
      </c>
      <c r="D47" s="54">
        <v>5110110050</v>
      </c>
      <c r="E47" s="5" t="s">
        <v>10</v>
      </c>
      <c r="F47" s="43">
        <f>94.7-56.07699+74.42976</f>
        <v>113.05277000000001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233.61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233.61</v>
      </c>
    </row>
    <row r="50" spans="3:6" ht="38.25">
      <c r="C50" s="1" t="s">
        <v>91</v>
      </c>
      <c r="D50" s="54">
        <v>5210100000</v>
      </c>
      <c r="E50" s="5"/>
      <c r="F50" s="43">
        <f>F52</f>
        <v>233.61</v>
      </c>
    </row>
    <row r="51" spans="3:6" ht="25.5">
      <c r="C51" s="1" t="s">
        <v>52</v>
      </c>
      <c r="D51" s="54">
        <v>5210110030</v>
      </c>
      <c r="E51" s="5"/>
      <c r="F51" s="43">
        <f>F52</f>
        <v>233.61</v>
      </c>
    </row>
    <row r="52" spans="3:6" ht="25.5">
      <c r="C52" s="1" t="s">
        <v>16</v>
      </c>
      <c r="D52" s="54">
        <v>5210110030</v>
      </c>
      <c r="E52" s="5" t="s">
        <v>10</v>
      </c>
      <c r="F52" s="43">
        <f>135+69+29.61</f>
        <v>233.61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559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559</v>
      </c>
    </row>
    <row r="55" spans="3:6" ht="25.5">
      <c r="C55" s="1" t="s">
        <v>30</v>
      </c>
      <c r="D55" s="54">
        <v>5310100000</v>
      </c>
      <c r="E55" s="5"/>
      <c r="F55" s="43">
        <f>F57</f>
        <v>559</v>
      </c>
    </row>
    <row r="56" spans="3:6" ht="25.5">
      <c r="C56" s="1" t="s">
        <v>132</v>
      </c>
      <c r="D56" s="54">
        <v>5310110040</v>
      </c>
      <c r="E56" s="5"/>
      <c r="F56" s="43">
        <f>F57</f>
        <v>559</v>
      </c>
    </row>
    <row r="57" spans="3:6" ht="25.5">
      <c r="C57" s="1" t="s">
        <v>16</v>
      </c>
      <c r="D57" s="54">
        <v>5310110040</v>
      </c>
      <c r="E57" s="8">
        <v>240</v>
      </c>
      <c r="F57" s="43">
        <f>604-45</f>
        <v>559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24.7</v>
      </c>
    </row>
    <row r="63" spans="3:6" ht="25.5">
      <c r="C63" s="1" t="s">
        <v>177</v>
      </c>
      <c r="D63" s="54">
        <v>5410000000</v>
      </c>
      <c r="E63" s="5"/>
      <c r="F63" s="44">
        <f>F64</f>
        <v>24.7</v>
      </c>
    </row>
    <row r="64" spans="3:6" ht="25.5">
      <c r="C64" s="33" t="s">
        <v>54</v>
      </c>
      <c r="D64" s="54">
        <v>5410100000</v>
      </c>
      <c r="E64" s="5"/>
      <c r="F64" s="44">
        <f>F65</f>
        <v>24.7</v>
      </c>
    </row>
    <row r="65" spans="2:6" ht="25.5">
      <c r="C65" s="33" t="s">
        <v>178</v>
      </c>
      <c r="D65" s="54">
        <v>5410110120</v>
      </c>
      <c r="E65" s="5"/>
      <c r="F65" s="44">
        <f>F66</f>
        <v>24.7</v>
      </c>
    </row>
    <row r="66" spans="2:6" ht="25.5">
      <c r="C66" s="1" t="s">
        <v>16</v>
      </c>
      <c r="D66" s="54">
        <v>5410110120</v>
      </c>
      <c r="E66" s="5" t="s">
        <v>10</v>
      </c>
      <c r="F66" s="44">
        <f>30-5.3</f>
        <v>24.7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498.60225000000003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205.59625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205.59625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205.59625</v>
      </c>
    </row>
    <row r="71" spans="2:6" ht="25.5">
      <c r="B71" s="25"/>
      <c r="C71" s="1" t="s">
        <v>16</v>
      </c>
      <c r="D71" s="52" t="s">
        <v>180</v>
      </c>
      <c r="E71" s="5" t="s">
        <v>10</v>
      </c>
      <c r="F71" s="42">
        <f>10+20+50+130-4.40375</f>
        <v>205.59625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178.006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178.006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178.006</v>
      </c>
    </row>
    <row r="75" spans="2:6" ht="25.5">
      <c r="B75" s="25"/>
      <c r="C75" s="1" t="s">
        <v>16</v>
      </c>
      <c r="D75" s="52" t="s">
        <v>183</v>
      </c>
      <c r="E75" s="5" t="s">
        <v>10</v>
      </c>
      <c r="F75" s="42">
        <f>36+200-50+50-57.994</f>
        <v>178.006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16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16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16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16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23999.140240000001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23999.140240000001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23999.140240000001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19233.011170000002</v>
      </c>
    </row>
    <row r="97" spans="2:6" ht="25.5">
      <c r="B97" s="25"/>
      <c r="C97" s="1" t="s">
        <v>16</v>
      </c>
      <c r="D97" s="52" t="s">
        <v>191</v>
      </c>
      <c r="E97" s="5" t="s">
        <v>10</v>
      </c>
      <c r="F97" s="42">
        <f>4877.4728+7883.66024-150+0.0422-833+7000+938-630+10.08+136.75593</f>
        <v>19233.011170000002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4766.12907</v>
      </c>
    </row>
    <row r="101" spans="2:6" ht="25.5">
      <c r="B101" s="25"/>
      <c r="C101" s="1" t="s">
        <v>16</v>
      </c>
      <c r="D101" s="5" t="s">
        <v>244</v>
      </c>
      <c r="E101" s="5" t="s">
        <v>10</v>
      </c>
      <c r="F101" s="42">
        <f>6719.8272-0.0422-1816.9-136.75593</f>
        <v>4766.12907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89.92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89.92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89.92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89.92</v>
      </c>
    </row>
    <row r="106" spans="2:6" ht="25.5">
      <c r="B106" s="25"/>
      <c r="C106" s="1" t="s">
        <v>16</v>
      </c>
      <c r="D106" s="52" t="s">
        <v>192</v>
      </c>
      <c r="E106" s="5" t="s">
        <v>10</v>
      </c>
      <c r="F106" s="42">
        <f>100-10.08</f>
        <v>89.92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16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22568.579589999998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1694.3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1694.3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1694.3</v>
      </c>
    </row>
    <row r="129" spans="2:8" ht="25.5">
      <c r="B129" s="25"/>
      <c r="C129" s="1" t="s">
        <v>16</v>
      </c>
      <c r="D129" s="51" t="s">
        <v>224</v>
      </c>
      <c r="E129" s="7" t="s">
        <v>10</v>
      </c>
      <c r="F129" s="42">
        <f>1619.2+66+0.1+9</f>
        <v>1694.3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10168.274589999999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10168.274589999999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9640.0795899999994</v>
      </c>
      <c r="G133" s="38"/>
      <c r="H133" s="38"/>
    </row>
    <row r="134" spans="2:8" ht="25.5">
      <c r="B134" s="25"/>
      <c r="C134" s="1" t="s">
        <v>16</v>
      </c>
      <c r="D134" s="51" t="s">
        <v>227</v>
      </c>
      <c r="E134" s="7" t="s">
        <v>10</v>
      </c>
      <c r="F134" s="42">
        <f>1078.218+6055.42087+2.3+450-96+451.2+600+300+0.00744+588.53199+1.2+209.20129</f>
        <v>9640.0795899999994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16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10706.004999999999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10706.004999999999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10706.004999999999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9521.572+121.633+381.8+681</f>
        <v>10706.004999999999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1192.883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1192.883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1192.883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1192.883</v>
      </c>
    </row>
    <row r="148" spans="2:6" ht="25.5">
      <c r="B148" s="25"/>
      <c r="C148" s="1" t="s">
        <v>16</v>
      </c>
      <c r="D148" s="51" t="s">
        <v>229</v>
      </c>
      <c r="E148" s="7" t="s">
        <v>10</v>
      </c>
      <c r="F148" s="42">
        <f>2000-600+300-397.117-110</f>
        <v>1192.883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62.186549999999997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62.186549999999997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62.186549999999997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62.186549999999997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f>140-77.81345</f>
        <v>62.186549999999997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7127.7430000000004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6647.7430000000004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6647.7430000000004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6647.7430000000004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6788.743-141</f>
        <v>6647.7430000000004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264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139.99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139.99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139.99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139.99</v>
      </c>
      <c r="G175" s="30"/>
    </row>
    <row r="176" spans="2:7" ht="25.5">
      <c r="B176" s="20"/>
      <c r="C176" s="1" t="s">
        <v>16</v>
      </c>
      <c r="D176" s="54">
        <v>6410110250</v>
      </c>
      <c r="E176" s="5" t="s">
        <v>10</v>
      </c>
      <c r="F176" s="43">
        <f>100+40-0.01</f>
        <v>139.99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350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350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350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350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f>300+50</f>
        <v>350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155.19098000000002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155.19098000000002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155.19098000000002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155.19098000000002</v>
      </c>
    </row>
    <row r="191" spans="2:7" ht="25.5">
      <c r="B191" s="20"/>
      <c r="C191" s="1" t="s">
        <v>16</v>
      </c>
      <c r="D191" s="54">
        <v>6710110280</v>
      </c>
      <c r="E191" s="5" t="s">
        <v>10</v>
      </c>
      <c r="F191" s="44">
        <f>100+119.2615-157.80902</f>
        <v>61.452480000000008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f>150-56.2615</f>
        <v>93.738500000000002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559.80773999999997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559.80773999999997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559.80773999999997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559.80773999999997</v>
      </c>
      <c r="G197" s="38"/>
      <c r="H197" s="38"/>
    </row>
    <row r="198" spans="2:8" ht="25.5">
      <c r="C198" s="1" t="s">
        <v>16</v>
      </c>
      <c r="D198" s="8">
        <v>6810110180</v>
      </c>
      <c r="E198" s="20">
        <v>240</v>
      </c>
      <c r="F198" s="58">
        <f>10+200+200+200-50.19226</f>
        <v>559.80773999999997</v>
      </c>
      <c r="G198" s="38"/>
      <c r="H198" s="38"/>
    </row>
    <row r="199" spans="2:8" ht="25.5" hidden="1">
      <c r="C199" s="9" t="s">
        <v>153</v>
      </c>
      <c r="D199" s="59">
        <v>6810200000</v>
      </c>
      <c r="E199" s="20"/>
      <c r="F199" s="58">
        <f>F201</f>
        <v>0</v>
      </c>
      <c r="G199" s="38"/>
      <c r="H199" s="38"/>
    </row>
    <row r="200" spans="2:8" ht="25.5" hidden="1">
      <c r="C200" s="1" t="s">
        <v>154</v>
      </c>
      <c r="D200" s="59">
        <v>6810210090</v>
      </c>
      <c r="E200" s="20"/>
      <c r="F200" s="58">
        <f>F201</f>
        <v>0</v>
      </c>
      <c r="G200" s="38"/>
      <c r="H200" s="38"/>
    </row>
    <row r="201" spans="2:8" ht="25.5" hidden="1">
      <c r="C201" s="1" t="s">
        <v>16</v>
      </c>
      <c r="D201" s="59">
        <v>6810210090</v>
      </c>
      <c r="E201" s="20">
        <v>240</v>
      </c>
      <c r="F201" s="58">
        <f>300+200-500</f>
        <v>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536.11099999999999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536.11099999999999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536.11099999999999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903.971-253.16-114.7</f>
        <v>536.11099999999999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16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117.2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117.2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117.2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f>118.4-1.2</f>
        <v>117.2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123.39999999999999</v>
      </c>
    </row>
    <row r="216" spans="2:8" ht="59.25" customHeight="1">
      <c r="B216" s="25"/>
      <c r="C216" s="4" t="s">
        <v>269</v>
      </c>
      <c r="D216" s="8">
        <v>8410000000</v>
      </c>
      <c r="E216" s="5"/>
      <c r="F216" s="46">
        <f>F217</f>
        <v>123.39999999999999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123.39999999999999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f>124.6-1.2</f>
        <v>123.39999999999999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46.6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46.6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46.6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f>47.2-0.6</f>
        <v>46.6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265</v>
      </c>
      <c r="D231" s="8">
        <v>8800000000</v>
      </c>
      <c r="E231" s="5"/>
      <c r="F231" s="68">
        <f>F232</f>
        <v>1109.28</v>
      </c>
    </row>
    <row r="232" spans="2:6" ht="19.5" customHeight="1">
      <c r="B232" s="25"/>
      <c r="C232" s="3" t="s">
        <v>266</v>
      </c>
      <c r="D232" s="8">
        <v>8810000000</v>
      </c>
      <c r="E232" s="5"/>
      <c r="F232" s="68">
        <f>F233</f>
        <v>1109.28</v>
      </c>
    </row>
    <row r="233" spans="2:6" ht="30.75" customHeight="1">
      <c r="B233" s="25"/>
      <c r="C233" s="1" t="s">
        <v>270</v>
      </c>
      <c r="D233" s="8">
        <v>8810010710</v>
      </c>
      <c r="E233" s="5"/>
      <c r="F233" s="68">
        <f>F234</f>
        <v>1109.28</v>
      </c>
    </row>
    <row r="234" spans="2:6" ht="15" customHeight="1">
      <c r="B234" s="25"/>
      <c r="C234" s="69" t="s">
        <v>267</v>
      </c>
      <c r="D234" s="8">
        <v>8810010710</v>
      </c>
      <c r="E234" s="5" t="s">
        <v>268</v>
      </c>
      <c r="F234" s="68">
        <f>1109.28</f>
        <v>1109.28</v>
      </c>
    </row>
    <row r="235" spans="2:6" ht="51" customHeight="1">
      <c r="B235" s="25"/>
      <c r="C235" s="69" t="s">
        <v>271</v>
      </c>
      <c r="D235" s="8">
        <v>8900000000</v>
      </c>
      <c r="E235" s="5"/>
      <c r="F235" s="68">
        <f>F236</f>
        <v>88.9</v>
      </c>
    </row>
    <row r="236" spans="2:6" ht="43.5" customHeight="1">
      <c r="B236" s="25"/>
      <c r="C236" s="69" t="s">
        <v>272</v>
      </c>
      <c r="D236" s="8">
        <v>8910000000</v>
      </c>
      <c r="E236" s="5"/>
      <c r="F236" s="68">
        <f>F237</f>
        <v>88.9</v>
      </c>
    </row>
    <row r="237" spans="2:6" ht="30.75" customHeight="1">
      <c r="B237" s="25"/>
      <c r="C237" s="11" t="s">
        <v>48</v>
      </c>
      <c r="D237" s="8">
        <v>8910010280</v>
      </c>
      <c r="E237" s="5"/>
      <c r="F237" s="68">
        <f>F238</f>
        <v>88.9</v>
      </c>
    </row>
    <row r="238" spans="2:6">
      <c r="C238" s="1" t="s">
        <v>107</v>
      </c>
      <c r="D238" s="8">
        <v>8910010280</v>
      </c>
      <c r="E238" s="5">
        <v>540</v>
      </c>
      <c r="F238" s="68">
        <f>118.5-29.6</f>
        <v>88.9</v>
      </c>
    </row>
    <row r="239" spans="2:6">
      <c r="C239" s="1" t="s">
        <v>275</v>
      </c>
      <c r="D239" s="8">
        <v>9000000000</v>
      </c>
      <c r="E239" s="5"/>
      <c r="F239" s="68">
        <f>F240</f>
        <v>10.1</v>
      </c>
    </row>
    <row r="240" spans="2:6" ht="25.5">
      <c r="C240" s="1" t="s">
        <v>276</v>
      </c>
      <c r="D240" s="8">
        <v>9010000000</v>
      </c>
      <c r="E240" s="5"/>
      <c r="F240" s="68">
        <f>F241</f>
        <v>10.1</v>
      </c>
    </row>
    <row r="241" spans="2:6" ht="25.5">
      <c r="C241" s="1" t="s">
        <v>277</v>
      </c>
      <c r="D241" s="8">
        <v>9010010330</v>
      </c>
      <c r="E241" s="5"/>
      <c r="F241" s="68">
        <f>F242</f>
        <v>10.1</v>
      </c>
    </row>
    <row r="242" spans="2:6">
      <c r="C242" s="1" t="s">
        <v>12</v>
      </c>
      <c r="D242" s="8">
        <v>9010010330</v>
      </c>
      <c r="E242" s="5" t="s">
        <v>11</v>
      </c>
      <c r="F242" s="68">
        <v>10.1</v>
      </c>
    </row>
    <row r="245" spans="2:6" ht="15.75">
      <c r="B245" s="23"/>
      <c r="C245" s="70"/>
      <c r="D245" s="57"/>
      <c r="E245" s="57"/>
      <c r="F245" s="57"/>
    </row>
    <row r="246" spans="2:6" ht="15.75" customHeight="1">
      <c r="B246" s="23"/>
      <c r="C246" s="73" t="s">
        <v>278</v>
      </c>
      <c r="D246" s="73"/>
      <c r="E246" s="73"/>
      <c r="F246" s="73"/>
    </row>
    <row r="247" spans="2:6" ht="15.75" customHeight="1">
      <c r="B247" s="23"/>
      <c r="C247" s="73" t="s">
        <v>274</v>
      </c>
      <c r="D247" s="73"/>
      <c r="E247" s="73"/>
      <c r="F247" s="73"/>
    </row>
    <row r="248" spans="2:6">
      <c r="C248" s="4"/>
      <c r="D248" s="5"/>
      <c r="E248" s="12"/>
      <c r="F248" s="47"/>
    </row>
    <row r="249" spans="2:6">
      <c r="C249" s="4"/>
      <c r="D249" s="5"/>
      <c r="E249" s="12"/>
      <c r="F249" s="47"/>
    </row>
    <row r="250" spans="2:6">
      <c r="C250" s="4"/>
      <c r="D250" s="5"/>
      <c r="E250" s="12"/>
      <c r="F250" s="47"/>
    </row>
    <row r="251" spans="2:6">
      <c r="C251" s="4"/>
      <c r="D251" s="5"/>
      <c r="E251" s="12"/>
      <c r="F251" s="47"/>
    </row>
    <row r="252" spans="2:6">
      <c r="C252" s="4"/>
      <c r="D252" s="5"/>
      <c r="E252" s="12"/>
      <c r="F252" s="47"/>
    </row>
    <row r="253" spans="2:6">
      <c r="C253" s="32"/>
      <c r="D253" s="35"/>
      <c r="E253" s="12"/>
      <c r="F253" s="47"/>
    </row>
    <row r="254" spans="2:6">
      <c r="C254" s="32"/>
      <c r="D254" s="35"/>
      <c r="E254" s="12"/>
      <c r="F254" s="47"/>
    </row>
    <row r="255" spans="2:6">
      <c r="D255" s="36"/>
      <c r="E255" s="12"/>
      <c r="F255" s="47"/>
    </row>
    <row r="256" spans="2:6">
      <c r="D256" s="36"/>
      <c r="E256" s="12"/>
      <c r="F256" s="47"/>
    </row>
  </sheetData>
  <mergeCells count="13">
    <mergeCell ref="C7:F7"/>
    <mergeCell ref="C8:F8"/>
    <mergeCell ref="C9:F9"/>
    <mergeCell ref="D10:F10"/>
    <mergeCell ref="C247:F247"/>
    <mergeCell ref="C246:F246"/>
    <mergeCell ref="B11:F11"/>
    <mergeCell ref="E12:F1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8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2021-10-19T06:52:48Z</cp:lastPrinted>
  <dcterms:created xsi:type="dcterms:W3CDTF">1996-10-08T23:32:33Z</dcterms:created>
  <dcterms:modified xsi:type="dcterms:W3CDTF">2021-11-09T12:30:16Z</dcterms:modified>
</cp:coreProperties>
</file>