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amankulova_D_S\Desktop\на сайт по предпринимателям\"/>
    </mc:Choice>
  </mc:AlternateContent>
  <bookViews>
    <workbookView xWindow="0" yWindow="0" windowWidth="28800" windowHeight="12300" tabRatio="500"/>
  </bookViews>
  <sheets>
    <sheet name="Приложение 2 V2" sheetId="2" r:id="rId1"/>
  </sheets>
  <calcPr calcId="162913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27" i="2" l="1"/>
  <c r="L27" i="2"/>
  <c r="G27" i="2"/>
  <c r="F27" i="2"/>
  <c r="M26" i="2"/>
  <c r="L26" i="2"/>
  <c r="G26" i="2"/>
  <c r="F26" i="2"/>
  <c r="E25" i="2"/>
  <c r="D25" i="2"/>
  <c r="M24" i="2"/>
  <c r="L24" i="2"/>
  <c r="G24" i="2"/>
  <c r="F24" i="2"/>
  <c r="M23" i="2"/>
  <c r="L23" i="2"/>
  <c r="G23" i="2"/>
  <c r="F23" i="2"/>
  <c r="E22" i="2"/>
  <c r="D22" i="2"/>
  <c r="G22" i="2" s="1"/>
  <c r="M21" i="2"/>
  <c r="L21" i="2"/>
  <c r="G21" i="2"/>
  <c r="F21" i="2"/>
  <c r="M20" i="2"/>
  <c r="L20" i="2"/>
  <c r="G20" i="2"/>
  <c r="F20" i="2"/>
  <c r="E19" i="2"/>
  <c r="D19" i="2"/>
  <c r="G17" i="2"/>
  <c r="F17" i="2"/>
  <c r="G14" i="2"/>
  <c r="F14" i="2"/>
  <c r="M10" i="2"/>
  <c r="L10" i="2"/>
  <c r="G10" i="2"/>
  <c r="F10" i="2"/>
  <c r="M9" i="2"/>
  <c r="L9" i="2"/>
  <c r="G9" i="2"/>
  <c r="F9" i="2"/>
  <c r="E8" i="2"/>
  <c r="E13" i="2" s="1"/>
  <c r="D8" i="2"/>
  <c r="D13" i="2" s="1"/>
  <c r="M7" i="2"/>
  <c r="L7" i="2"/>
  <c r="G7" i="2"/>
  <c r="F7" i="2"/>
  <c r="M6" i="2"/>
  <c r="L6" i="2"/>
  <c r="G6" i="2"/>
  <c r="F6" i="2"/>
  <c r="E5" i="2"/>
  <c r="E12" i="2" s="1"/>
  <c r="D5" i="2"/>
  <c r="D4" i="2" l="1"/>
  <c r="D18" i="2"/>
  <c r="E18" i="2"/>
  <c r="F18" i="2" s="1"/>
  <c r="G18" i="2"/>
  <c r="G19" i="2"/>
  <c r="G25" i="2"/>
  <c r="E4" i="2"/>
  <c r="E16" i="2" s="1"/>
  <c r="F4" i="2"/>
  <c r="D15" i="2"/>
  <c r="D16" i="2"/>
  <c r="G4" i="2"/>
  <c r="D11" i="2"/>
  <c r="F13" i="2"/>
  <c r="G13" i="2"/>
  <c r="F8" i="2"/>
  <c r="E11" i="2"/>
  <c r="G8" i="2"/>
  <c r="G5" i="2"/>
  <c r="D12" i="2"/>
  <c r="F5" i="2"/>
  <c r="F19" i="2"/>
  <c r="F22" i="2"/>
  <c r="F25" i="2"/>
  <c r="E15" i="2" l="1"/>
  <c r="G12" i="2"/>
  <c r="F12" i="2"/>
  <c r="G11" i="2"/>
  <c r="F11" i="2"/>
  <c r="G16" i="2"/>
  <c r="F16" i="2"/>
  <c r="G15" i="2"/>
  <c r="F15" i="2"/>
</calcChain>
</file>

<file path=xl/sharedStrings.xml><?xml version="1.0" encoding="utf-8"?>
<sst xmlns="http://schemas.openxmlformats.org/spreadsheetml/2006/main" count="95" uniqueCount="63">
  <si>
    <t>Прогнозы</t>
  </si>
  <si>
    <t>Разница с прогнозом</t>
  </si>
  <si>
    <t>№ п/п</t>
  </si>
  <si>
    <t>Наименование показателя</t>
  </si>
  <si>
    <t>Единица измерения</t>
  </si>
  <si>
    <t>Период текущего года</t>
  </si>
  <si>
    <t>Период прошлого года</t>
  </si>
  <si>
    <t>Динамика в абсолютном выражении</t>
  </si>
  <si>
    <t>Динамика в % выражении</t>
  </si>
  <si>
    <t>Примечание</t>
  </si>
  <si>
    <t>2017 г.</t>
  </si>
  <si>
    <t>2016 г.</t>
  </si>
  <si>
    <t>Количество субъектов малого и среднего  предпринимательства</t>
  </si>
  <si>
    <t>единиц</t>
  </si>
  <si>
    <t>1.1</t>
  </si>
  <si>
    <t>средние предприятия-всего</t>
  </si>
  <si>
    <t>1.1.1</t>
  </si>
  <si>
    <t>юридические лица</t>
  </si>
  <si>
    <t>1.1.2</t>
  </si>
  <si>
    <t>индивидуальные предприниматели</t>
  </si>
  <si>
    <t>1.2</t>
  </si>
  <si>
    <t>малые предприятия - всего</t>
  </si>
  <si>
    <t>1.2.1</t>
  </si>
  <si>
    <t>1.2.2</t>
  </si>
  <si>
    <t>2</t>
  </si>
  <si>
    <r>
      <rPr>
        <b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>муниципального района, городского округа</t>
    </r>
  </si>
  <si>
    <t>%</t>
  </si>
  <si>
    <t>2.1</t>
  </si>
  <si>
    <t>доля количества  субъектов среднего предпринимательства</t>
  </si>
  <si>
    <t>2.2</t>
  </si>
  <si>
    <t>доля количества  субъектов малого предпринимательства</t>
  </si>
  <si>
    <t>3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</si>
  <si>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</si>
  <si>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4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</si>
  <si>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</si>
  <si>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5</t>
  </si>
  <si>
    <r>
      <rPr>
        <b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</si>
  <si>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>6</t>
  </si>
  <si>
    <t>человек</t>
  </si>
  <si>
    <t>7</t>
  </si>
  <si>
    <t>7.1</t>
  </si>
  <si>
    <t>7.2</t>
  </si>
  <si>
    <t>8</t>
  </si>
  <si>
    <r>
      <rPr>
        <b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>муниципального района, городского округа (на конец года)</t>
    </r>
  </si>
  <si>
    <t xml:space="preserve">Примечание: </t>
  </si>
  <si>
    <t>1. Данные по малым предприятиям заполняются с учетом микропредпритяий.</t>
  </si>
  <si>
    <t>2. Таблица заполняется нарастающим итогом.</t>
  </si>
  <si>
    <t>Количество вновь созданных субъектов малого и среднего  предпринимательства - всего</t>
  </si>
  <si>
    <t>вновь созданные средние предприятия — всего</t>
  </si>
  <si>
    <t>7.1.1</t>
  </si>
  <si>
    <t>7.1.2</t>
  </si>
  <si>
    <t>вновь созданные малые предприятия — всего</t>
  </si>
  <si>
    <t>7.2.1</t>
  </si>
  <si>
    <t>7.2.2</t>
  </si>
  <si>
    <t>Среднесписочная численность работников субъектов малого и среднего предпринимательства - юридических лиц</t>
  </si>
  <si>
    <t>8.1</t>
  </si>
  <si>
    <t>средних предприятий юридических лиц</t>
  </si>
  <si>
    <t>8.2</t>
  </si>
  <si>
    <r>
      <rPr>
        <sz val="12"/>
        <rFont val="Times New Roman"/>
        <family val="1"/>
        <charset val="204"/>
      </rPr>
      <t>малых предприятий</t>
    </r>
    <r>
      <rPr>
        <sz val="12"/>
        <rFont val="Times New Roman"/>
        <family val="1"/>
        <charset val="1"/>
      </rPr>
      <t xml:space="preserve"> юридических лиц</t>
    </r>
  </si>
  <si>
    <t>Динамика развития малого и среднего предпринимательства в Темрюкском районе по итогам 1 квартала 2024 года</t>
  </si>
  <si>
    <t>В число средних предприятий добавились следующие предприятия: ООО "Боярд", ООО "Качество дело", ООО "КВК", "Мактрен-нафта", "Таманская портовая компания", А/ф "Юбилейная", винодельня "Юбилейная". В 2023 г. из числа средних предприятий ушли ООО "Краншип" и "ЮБСК".</t>
  </si>
  <si>
    <t>Переход предприятий из числа малый в число средних предприятий</t>
  </si>
  <si>
    <t>Отсутствует необходимый комментарий!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</si>
</sst>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Arial"/>
      <family val="2"/>
      <charset val="204"/>
    </font>
    <font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sz val="9"/>
      <name val="Times New Roman"/>
      <family val="1"/>
      <charset val="1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i/>
      <sz val="14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37">
    <xf numFmtId="0" fontId="0" fillId="0" borderId="0" xfId="0">
      <alignment vertical="top" wrapText="1"/>
    </xf>
    <xf numFmtId="1" fontId="2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Protection="1">
      <alignment vertical="top" wrapText="1"/>
    </xf>
    <xf numFmtId="1" fontId="2" fillId="0" borderId="0" xfId="0" applyNumberFormat="1" applyFont="1" applyBorder="1" applyAlignment="1" applyProtection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 applyProtection="1">
      <alignment wrapText="1"/>
    </xf>
    <xf numFmtId="3" fontId="5" fillId="0" borderId="1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10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>
      <alignment vertical="top" wrapText="1"/>
    </xf>
    <xf numFmtId="0" fontId="0" fillId="0" borderId="1" xfId="0" applyBorder="1">
      <alignment vertical="top" wrapText="1"/>
    </xf>
    <xf numFmtId="1" fontId="7" fillId="0" borderId="1" xfId="0" applyNumberFormat="1" applyFont="1" applyBorder="1" applyAlignment="1" applyProtection="1">
      <alignment horizontal="left" vertical="top" wrapText="1" indent="4"/>
    </xf>
    <xf numFmtId="1" fontId="7" fillId="0" borderId="1" xfId="0" applyNumberFormat="1" applyFont="1" applyBorder="1" applyAlignment="1" applyProtection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left" vertical="top" wrapText="1" indent="8"/>
    </xf>
    <xf numFmtId="1" fontId="2" fillId="0" borderId="1" xfId="0" applyNumberFormat="1" applyFont="1" applyBorder="1" applyAlignment="1" applyProtection="1">
      <alignment horizontal="center" vertical="center" wrapText="1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left" wrapText="1" indent="4"/>
    </xf>
    <xf numFmtId="165" fontId="9" fillId="0" borderId="1" xfId="0" applyNumberFormat="1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left" wrapText="1"/>
    </xf>
    <xf numFmtId="1" fontId="1" fillId="0" borderId="1" xfId="0" applyNumberFormat="1" applyFont="1" applyBorder="1" applyAlignment="1" applyProtection="1">
      <alignment vertical="top" wrapText="1"/>
    </xf>
    <xf numFmtId="1" fontId="10" fillId="0" borderId="0" xfId="0" applyNumberFormat="1" applyFont="1" applyAlignment="1" applyProtection="1">
      <alignment horizontal="center" vertical="center"/>
      <protection locked="0"/>
    </xf>
    <xf numFmtId="1" fontId="10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" fontId="2" fillId="0" borderId="0" xfId="0" applyNumberFormat="1" applyFont="1" applyAlignment="1" applyProtection="1">
      <alignment horizontal="left" vertical="top"/>
    </xf>
    <xf numFmtId="1" fontId="10" fillId="0" borderId="0" xfId="0" applyNumberFormat="1" applyFont="1" applyAlignment="1" applyProtection="1">
      <alignment horizontal="center" vertical="center"/>
    </xf>
    <xf numFmtId="1" fontId="11" fillId="0" borderId="1" xfId="0" applyNumberFormat="1" applyFont="1" applyBorder="1" applyAlignment="1" applyProtection="1">
      <alignment vertical="top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" fontId="2" fillId="0" borderId="0" xfId="0" applyNumberFormat="1" applyFont="1" applyBorder="1" applyAlignment="1" applyProtection="1">
      <alignment horizontal="center" wrapText="1"/>
      <protection locked="0"/>
    </xf>
    <xf numFmtId="1" fontId="2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4"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Normal="100" workbookViewId="0">
      <selection activeCell="B1" sqref="B1:F1"/>
    </sheetView>
  </sheetViews>
  <sheetFormatPr defaultColWidth="16.28515625" defaultRowHeight="12" x14ac:dyDescent="0.2"/>
  <cols>
    <col min="1" max="1" width="8" customWidth="1" collapsed="1"/>
    <col min="2" max="2" width="86.42578125" customWidth="1" collapsed="1"/>
    <col min="3" max="3" width="10.7109375" customWidth="1" collapsed="1"/>
    <col min="4" max="5" width="22.42578125" customWidth="1" collapsed="1"/>
    <col min="6" max="7" width="17.85546875" customWidth="1" collapsed="1"/>
    <col min="8" max="8" width="54.140625" customWidth="1" collapsed="1"/>
    <col min="10" max="13" width="14.42578125" customWidth="1" collapsed="1"/>
  </cols>
  <sheetData>
    <row r="1" spans="1:13" ht="45.75" customHeight="1" x14ac:dyDescent="0.25">
      <c r="B1" s="35" t="s">
        <v>59</v>
      </c>
      <c r="C1" s="35"/>
      <c r="D1" s="35"/>
      <c r="E1" s="35"/>
      <c r="F1" s="35"/>
      <c r="G1" s="1"/>
      <c r="K1" s="2"/>
    </row>
    <row r="2" spans="1:13" ht="15" customHeight="1" x14ac:dyDescent="0.25">
      <c r="B2" s="36"/>
      <c r="C2" s="36"/>
      <c r="D2" s="36"/>
      <c r="E2" s="36"/>
      <c r="F2" s="36"/>
      <c r="G2" s="3"/>
      <c r="J2" s="33" t="s">
        <v>0</v>
      </c>
      <c r="K2" s="33"/>
      <c r="L2" s="33" t="s">
        <v>1</v>
      </c>
      <c r="M2" s="33"/>
    </row>
    <row r="3" spans="1:13" ht="47.25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J3" s="4" t="s">
        <v>10</v>
      </c>
      <c r="K3" s="4" t="s">
        <v>11</v>
      </c>
      <c r="L3" s="4" t="s">
        <v>10</v>
      </c>
      <c r="M3" s="4" t="s">
        <v>11</v>
      </c>
    </row>
    <row r="4" spans="1:13" ht="18.75" x14ac:dyDescent="0.25">
      <c r="A4" s="6">
        <v>1</v>
      </c>
      <c r="B4" s="7" t="s">
        <v>12</v>
      </c>
      <c r="C4" s="5" t="s">
        <v>13</v>
      </c>
      <c r="D4" s="8">
        <f>D5+D8</f>
        <v>4659</v>
      </c>
      <c r="E4" s="8">
        <f>E5+E8</f>
        <v>4487</v>
      </c>
      <c r="F4" s="9">
        <f t="shared" ref="F4:F27" si="0">D4-E4</f>
        <v>172</v>
      </c>
      <c r="G4" s="10">
        <f t="shared" ref="G4:G27" si="1">D4/E4-1</f>
        <v>3.8332961889904205E-2</v>
      </c>
      <c r="H4" s="11"/>
      <c r="J4" s="12"/>
      <c r="K4" s="12"/>
      <c r="L4" s="12"/>
      <c r="M4" s="12"/>
    </row>
    <row r="5" spans="1:13" ht="19.5" x14ac:dyDescent="0.2">
      <c r="A5" s="6" t="s">
        <v>14</v>
      </c>
      <c r="B5" s="13" t="s">
        <v>15</v>
      </c>
      <c r="C5" s="14" t="s">
        <v>13</v>
      </c>
      <c r="D5" s="15">
        <f>D6+D7</f>
        <v>17</v>
      </c>
      <c r="E5" s="15">
        <f>E6+E7</f>
        <v>12</v>
      </c>
      <c r="F5" s="9">
        <f t="shared" si="0"/>
        <v>5</v>
      </c>
      <c r="G5" s="10">
        <f t="shared" si="1"/>
        <v>0.41666666666666674</v>
      </c>
      <c r="H5" s="11" t="s">
        <v>62</v>
      </c>
      <c r="J5" s="12"/>
      <c r="K5" s="12"/>
      <c r="L5" s="12"/>
      <c r="M5" s="12"/>
    </row>
    <row r="6" spans="1:13" ht="81" customHeight="1" x14ac:dyDescent="0.2">
      <c r="A6" s="6" t="s">
        <v>16</v>
      </c>
      <c r="B6" s="16" t="s">
        <v>17</v>
      </c>
      <c r="C6" s="17" t="s">
        <v>13</v>
      </c>
      <c r="D6" s="18">
        <v>17</v>
      </c>
      <c r="E6" s="18">
        <v>12</v>
      </c>
      <c r="F6" s="9">
        <f t="shared" si="0"/>
        <v>5</v>
      </c>
      <c r="G6" s="10">
        <f t="shared" si="1"/>
        <v>0.41666666666666674</v>
      </c>
      <c r="H6" s="11" t="s">
        <v>60</v>
      </c>
      <c r="J6" s="12">
        <v>17</v>
      </c>
      <c r="K6" s="12">
        <v>12</v>
      </c>
      <c r="L6" s="12">
        <f>D6-J6</f>
        <v>0</v>
      </c>
      <c r="M6" s="12">
        <f>E6-K6</f>
        <v>0</v>
      </c>
    </row>
    <row r="7" spans="1:13" ht="18.75" x14ac:dyDescent="0.2">
      <c r="A7" s="6" t="s">
        <v>18</v>
      </c>
      <c r="B7" s="16" t="s">
        <v>19</v>
      </c>
      <c r="C7" s="17" t="s">
        <v>13</v>
      </c>
      <c r="D7" s="18">
        <v>0</v>
      </c>
      <c r="E7" s="18">
        <v>0</v>
      </c>
      <c r="F7" s="9">
        <f t="shared" si="0"/>
        <v>0</v>
      </c>
      <c r="G7" s="10" t="e">
        <f t="shared" si="1"/>
        <v>#DIV/0!</v>
      </c>
      <c r="H7" s="11"/>
      <c r="J7" s="12">
        <v>0</v>
      </c>
      <c r="K7" s="12">
        <v>0</v>
      </c>
      <c r="L7" s="12">
        <f>D7-J7</f>
        <v>0</v>
      </c>
      <c r="M7" s="12">
        <f>E7-K7</f>
        <v>0</v>
      </c>
    </row>
    <row r="8" spans="1:13" ht="17.45" customHeight="1" x14ac:dyDescent="0.2">
      <c r="A8" s="6" t="s">
        <v>20</v>
      </c>
      <c r="B8" s="13" t="s">
        <v>21</v>
      </c>
      <c r="C8" s="14" t="s">
        <v>13</v>
      </c>
      <c r="D8" s="19">
        <f>D9+D10</f>
        <v>4642</v>
      </c>
      <c r="E8" s="19">
        <f>E9+E10</f>
        <v>4475</v>
      </c>
      <c r="F8" s="9">
        <f t="shared" si="0"/>
        <v>167</v>
      </c>
      <c r="G8" s="10">
        <f t="shared" si="1"/>
        <v>3.7318435754190027E-2</v>
      </c>
      <c r="H8" s="11"/>
      <c r="J8" s="12"/>
      <c r="K8" s="12"/>
      <c r="L8" s="12"/>
      <c r="M8" s="12"/>
    </row>
    <row r="9" spans="1:13" ht="18.75" x14ac:dyDescent="0.2">
      <c r="A9" s="6" t="s">
        <v>22</v>
      </c>
      <c r="B9" s="16" t="s">
        <v>17</v>
      </c>
      <c r="C9" s="17" t="s">
        <v>13</v>
      </c>
      <c r="D9" s="18">
        <v>877</v>
      </c>
      <c r="E9" s="18">
        <v>866</v>
      </c>
      <c r="F9" s="9">
        <f t="shared" si="0"/>
        <v>11</v>
      </c>
      <c r="G9" s="10">
        <f t="shared" si="1"/>
        <v>1.2702078521940052E-2</v>
      </c>
      <c r="H9" s="11"/>
      <c r="J9" s="12">
        <v>877</v>
      </c>
      <c r="K9" s="12">
        <v>866</v>
      </c>
      <c r="L9" s="12">
        <f>D9-J9</f>
        <v>0</v>
      </c>
      <c r="M9" s="12">
        <f>E9-K9</f>
        <v>0</v>
      </c>
    </row>
    <row r="10" spans="1:13" ht="18.75" x14ac:dyDescent="0.2">
      <c r="A10" s="6" t="s">
        <v>23</v>
      </c>
      <c r="B10" s="16" t="s">
        <v>19</v>
      </c>
      <c r="C10" s="17" t="s">
        <v>13</v>
      </c>
      <c r="D10" s="18">
        <v>3765</v>
      </c>
      <c r="E10" s="18">
        <v>3609</v>
      </c>
      <c r="F10" s="9">
        <f t="shared" si="0"/>
        <v>156</v>
      </c>
      <c r="G10" s="10">
        <f t="shared" si="1"/>
        <v>4.3225270157938533E-2</v>
      </c>
      <c r="H10" s="11"/>
      <c r="J10" s="12">
        <v>3765</v>
      </c>
      <c r="K10" s="12">
        <v>3609</v>
      </c>
      <c r="L10" s="12">
        <f>D10-J10</f>
        <v>0</v>
      </c>
      <c r="M10" s="12">
        <f>E10-K10</f>
        <v>0</v>
      </c>
    </row>
    <row r="11" spans="1:13" ht="31.5" x14ac:dyDescent="0.25">
      <c r="A11" s="6" t="s">
        <v>24</v>
      </c>
      <c r="B11" s="7" t="s">
        <v>25</v>
      </c>
      <c r="C11" s="5" t="s">
        <v>26</v>
      </c>
      <c r="D11" s="20">
        <f>D4/D14*100</f>
        <v>87.558729562112376</v>
      </c>
      <c r="E11" s="20">
        <f>E4/E14*100</f>
        <v>86.957364341085281</v>
      </c>
      <c r="F11" s="9">
        <f t="shared" si="0"/>
        <v>0.60136522102709478</v>
      </c>
      <c r="G11" s="10">
        <f t="shared" si="1"/>
        <v>6.9156330298636437E-3</v>
      </c>
      <c r="H11" s="11"/>
      <c r="J11" s="12"/>
      <c r="K11" s="12"/>
      <c r="L11" s="12"/>
      <c r="M11" s="12"/>
    </row>
    <row r="12" spans="1:13" ht="29.85" customHeight="1" x14ac:dyDescent="0.25">
      <c r="A12" s="6" t="s">
        <v>27</v>
      </c>
      <c r="B12" s="21" t="s">
        <v>28</v>
      </c>
      <c r="C12" s="17" t="s">
        <v>26</v>
      </c>
      <c r="D12" s="22">
        <f>D5/D14*100</f>
        <v>0.31948881789137379</v>
      </c>
      <c r="E12" s="22">
        <f>E5/E14*100</f>
        <v>0.23255813953488372</v>
      </c>
      <c r="F12" s="9">
        <f t="shared" si="0"/>
        <v>8.6930678356490071E-2</v>
      </c>
      <c r="G12" s="10">
        <f t="shared" si="1"/>
        <v>0.37380191693290721</v>
      </c>
      <c r="H12" s="11" t="s">
        <v>62</v>
      </c>
      <c r="J12" s="12"/>
      <c r="K12" s="12"/>
      <c r="L12" s="12"/>
      <c r="M12" s="12"/>
    </row>
    <row r="13" spans="1:13" ht="27.6" customHeight="1" x14ac:dyDescent="0.25">
      <c r="A13" s="6" t="s">
        <v>29</v>
      </c>
      <c r="B13" s="21" t="s">
        <v>30</v>
      </c>
      <c r="C13" s="17" t="s">
        <v>26</v>
      </c>
      <c r="D13" s="22">
        <f>D8/D14*100</f>
        <v>87.239240744221007</v>
      </c>
      <c r="E13" s="22">
        <f>E8/E14*100</f>
        <v>86.724806201550393</v>
      </c>
      <c r="F13" s="9">
        <f t="shared" si="0"/>
        <v>0.51443454267061384</v>
      </c>
      <c r="G13" s="10">
        <f t="shared" si="1"/>
        <v>5.9318038886713165E-3</v>
      </c>
      <c r="H13" s="11"/>
      <c r="J13" s="12"/>
      <c r="K13" s="12"/>
      <c r="L13" s="12"/>
      <c r="M13" s="12"/>
    </row>
    <row r="14" spans="1:13" ht="31.5" x14ac:dyDescent="0.25">
      <c r="A14" s="6" t="s">
        <v>31</v>
      </c>
      <c r="B14" s="7" t="s">
        <v>36</v>
      </c>
      <c r="C14" s="5" t="s">
        <v>13</v>
      </c>
      <c r="D14" s="18">
        <v>5321</v>
      </c>
      <c r="E14" s="18">
        <v>5160</v>
      </c>
      <c r="F14" s="9">
        <f t="shared" si="0"/>
        <v>161</v>
      </c>
      <c r="G14" s="10">
        <f t="shared" si="1"/>
        <v>3.1201550387596866E-2</v>
      </c>
      <c r="H14" s="11"/>
      <c r="J14" s="12">
        <v>5321</v>
      </c>
      <c r="K14" s="12">
        <v>5160</v>
      </c>
      <c r="L14" s="12"/>
      <c r="M14" s="12"/>
    </row>
    <row r="15" spans="1:13" ht="31.5" x14ac:dyDescent="0.25">
      <c r="A15" s="6" t="s">
        <v>33</v>
      </c>
      <c r="B15" s="7" t="s">
        <v>32</v>
      </c>
      <c r="C15" s="5" t="s">
        <v>13</v>
      </c>
      <c r="D15" s="20">
        <f>D4/D17*10000</f>
        <v>366.66561732670147</v>
      </c>
      <c r="E15" s="20">
        <f>E4/E17*10000</f>
        <v>356.56955768527786</v>
      </c>
      <c r="F15" s="9">
        <f t="shared" si="0"/>
        <v>10.096059641423608</v>
      </c>
      <c r="G15" s="10">
        <f t="shared" si="1"/>
        <v>2.8314418389959073E-2</v>
      </c>
      <c r="H15" s="11"/>
      <c r="J15" s="12"/>
      <c r="K15" s="12"/>
      <c r="L15" s="12"/>
      <c r="M15" s="12"/>
    </row>
    <row r="16" spans="1:13" ht="31.5" x14ac:dyDescent="0.25">
      <c r="A16" s="6" t="s">
        <v>35</v>
      </c>
      <c r="B16" s="7" t="s">
        <v>34</v>
      </c>
      <c r="C16" s="5" t="s">
        <v>13</v>
      </c>
      <c r="D16" s="20">
        <f>D4/D17*1000</f>
        <v>36.666561732670147</v>
      </c>
      <c r="E16" s="20">
        <f>E4/E17*1000</f>
        <v>35.656955768527787</v>
      </c>
      <c r="F16" s="9">
        <f t="shared" si="0"/>
        <v>1.0096059641423594</v>
      </c>
      <c r="G16" s="10">
        <f t="shared" si="1"/>
        <v>2.8314418389959073E-2</v>
      </c>
      <c r="H16" s="11"/>
      <c r="J16" s="12"/>
      <c r="K16" s="12"/>
      <c r="L16" s="12"/>
      <c r="M16" s="12"/>
    </row>
    <row r="17" spans="1:13" ht="31.5" x14ac:dyDescent="0.2">
      <c r="A17" s="6" t="s">
        <v>37</v>
      </c>
      <c r="B17" s="24" t="s">
        <v>43</v>
      </c>
      <c r="C17" s="5" t="s">
        <v>38</v>
      </c>
      <c r="D17" s="18">
        <v>127064</v>
      </c>
      <c r="E17" s="18">
        <v>125838</v>
      </c>
      <c r="F17" s="9">
        <f t="shared" si="0"/>
        <v>1226</v>
      </c>
      <c r="G17" s="10">
        <f t="shared" si="1"/>
        <v>9.7426850394952691E-3</v>
      </c>
      <c r="H17" s="11"/>
      <c r="J17" s="12">
        <v>127064</v>
      </c>
      <c r="K17" s="12">
        <v>125838</v>
      </c>
      <c r="L17" s="12"/>
      <c r="M17" s="12"/>
    </row>
    <row r="18" spans="1:13" ht="31.5" x14ac:dyDescent="0.25">
      <c r="A18" s="6" t="s">
        <v>39</v>
      </c>
      <c r="B18" s="23" t="s">
        <v>47</v>
      </c>
      <c r="C18" s="5" t="s">
        <v>38</v>
      </c>
      <c r="D18" s="8">
        <f>D19+D22</f>
        <v>961</v>
      </c>
      <c r="E18" s="8">
        <f>E19+E22</f>
        <v>868</v>
      </c>
      <c r="F18" s="9">
        <f t="shared" si="0"/>
        <v>93</v>
      </c>
      <c r="G18" s="10">
        <f t="shared" si="1"/>
        <v>0.10714285714285721</v>
      </c>
      <c r="H18" s="11"/>
      <c r="J18" s="12"/>
      <c r="K18" s="12"/>
      <c r="L18" s="12"/>
      <c r="M18" s="12"/>
    </row>
    <row r="19" spans="1:13" ht="19.5" x14ac:dyDescent="0.2">
      <c r="A19" s="6" t="s">
        <v>40</v>
      </c>
      <c r="B19" s="13" t="s">
        <v>48</v>
      </c>
      <c r="C19" s="14" t="s">
        <v>38</v>
      </c>
      <c r="D19" s="19">
        <f>D20+D21</f>
        <v>0</v>
      </c>
      <c r="E19" s="19">
        <f>E20+E21</f>
        <v>0</v>
      </c>
      <c r="F19" s="9">
        <f t="shared" si="0"/>
        <v>0</v>
      </c>
      <c r="G19" s="10" t="e">
        <f t="shared" si="1"/>
        <v>#DIV/0!</v>
      </c>
      <c r="H19" s="11"/>
      <c r="J19" s="12"/>
      <c r="K19" s="12"/>
      <c r="L19" s="12"/>
      <c r="M19" s="12"/>
    </row>
    <row r="20" spans="1:13" ht="18.75" x14ac:dyDescent="0.2">
      <c r="A20" s="6" t="s">
        <v>49</v>
      </c>
      <c r="B20" s="16" t="s">
        <v>17</v>
      </c>
      <c r="C20" s="17" t="s">
        <v>38</v>
      </c>
      <c r="D20" s="18">
        <v>0</v>
      </c>
      <c r="E20" s="18">
        <v>0</v>
      </c>
      <c r="F20" s="9">
        <f t="shared" si="0"/>
        <v>0</v>
      </c>
      <c r="G20" s="10" t="e">
        <f t="shared" si="1"/>
        <v>#DIV/0!</v>
      </c>
      <c r="H20" s="11"/>
      <c r="J20" s="12">
        <v>0</v>
      </c>
      <c r="K20" s="12">
        <v>0</v>
      </c>
      <c r="L20" s="12">
        <f>D20-J20</f>
        <v>0</v>
      </c>
      <c r="M20" s="12">
        <f>E20-K20</f>
        <v>0</v>
      </c>
    </row>
    <row r="21" spans="1:13" ht="18.75" x14ac:dyDescent="0.2">
      <c r="A21" s="6" t="s">
        <v>50</v>
      </c>
      <c r="B21" s="16" t="s">
        <v>19</v>
      </c>
      <c r="C21" s="17" t="s">
        <v>38</v>
      </c>
      <c r="D21" s="18">
        <v>0</v>
      </c>
      <c r="E21" s="18">
        <v>0</v>
      </c>
      <c r="F21" s="9">
        <f t="shared" si="0"/>
        <v>0</v>
      </c>
      <c r="G21" s="10" t="e">
        <f t="shared" si="1"/>
        <v>#DIV/0!</v>
      </c>
      <c r="H21" s="11"/>
      <c r="J21" s="12">
        <v>0</v>
      </c>
      <c r="K21" s="12">
        <v>0</v>
      </c>
      <c r="L21" s="12">
        <f>D21-J21</f>
        <v>0</v>
      </c>
      <c r="M21" s="12">
        <f>E21-K21</f>
        <v>0</v>
      </c>
    </row>
    <row r="22" spans="1:13" ht="17.45" customHeight="1" x14ac:dyDescent="0.2">
      <c r="A22" s="6" t="s">
        <v>41</v>
      </c>
      <c r="B22" s="13" t="s">
        <v>51</v>
      </c>
      <c r="C22" s="14" t="s">
        <v>38</v>
      </c>
      <c r="D22" s="19">
        <f>D23+D24</f>
        <v>961</v>
      </c>
      <c r="E22" s="19">
        <f>E23+E24</f>
        <v>868</v>
      </c>
      <c r="F22" s="9">
        <f t="shared" si="0"/>
        <v>93</v>
      </c>
      <c r="G22" s="10">
        <f t="shared" si="1"/>
        <v>0.10714285714285721</v>
      </c>
      <c r="H22" s="11"/>
      <c r="J22" s="12"/>
      <c r="K22" s="12"/>
      <c r="L22" s="12"/>
      <c r="M22" s="12"/>
    </row>
    <row r="23" spans="1:13" ht="81" customHeight="1" x14ac:dyDescent="0.2">
      <c r="A23" s="6" t="s">
        <v>52</v>
      </c>
      <c r="B23" s="16" t="s">
        <v>17</v>
      </c>
      <c r="C23" s="17" t="s">
        <v>38</v>
      </c>
      <c r="D23" s="18">
        <v>100</v>
      </c>
      <c r="E23" s="18">
        <v>79</v>
      </c>
      <c r="F23" s="9">
        <f t="shared" si="0"/>
        <v>21</v>
      </c>
      <c r="G23" s="10">
        <f t="shared" si="1"/>
        <v>0.26582278481012667</v>
      </c>
      <c r="H23" s="11" t="s">
        <v>60</v>
      </c>
      <c r="J23" s="12">
        <v>100</v>
      </c>
      <c r="K23" s="12">
        <v>79</v>
      </c>
      <c r="L23" s="12">
        <f>D23-J23</f>
        <v>0</v>
      </c>
      <c r="M23" s="12">
        <f>E23-K23</f>
        <v>0</v>
      </c>
    </row>
    <row r="24" spans="1:13" ht="18.75" x14ac:dyDescent="0.2">
      <c r="A24" s="6" t="s">
        <v>53</v>
      </c>
      <c r="B24" s="16" t="s">
        <v>19</v>
      </c>
      <c r="C24" s="17" t="s">
        <v>38</v>
      </c>
      <c r="D24" s="18">
        <v>861</v>
      </c>
      <c r="E24" s="18">
        <v>789</v>
      </c>
      <c r="F24" s="9">
        <f t="shared" si="0"/>
        <v>72</v>
      </c>
      <c r="G24" s="10">
        <f t="shared" si="1"/>
        <v>9.1254752851710919E-2</v>
      </c>
      <c r="H24" s="11"/>
      <c r="J24" s="12">
        <v>861</v>
      </c>
      <c r="K24" s="12">
        <v>789</v>
      </c>
      <c r="L24" s="12">
        <f>D24-J24</f>
        <v>0</v>
      </c>
      <c r="M24" s="12">
        <f>E24-K24</f>
        <v>0</v>
      </c>
    </row>
    <row r="25" spans="1:13" ht="31.5" x14ac:dyDescent="0.2">
      <c r="A25" s="6" t="s">
        <v>42</v>
      </c>
      <c r="B25" s="31" t="s">
        <v>54</v>
      </c>
      <c r="C25" s="17" t="s">
        <v>38</v>
      </c>
      <c r="D25" s="32">
        <f>D26+D27</f>
        <v>6501</v>
      </c>
      <c r="E25" s="32">
        <f>E26+E27</f>
        <v>5948</v>
      </c>
      <c r="F25" s="9">
        <f t="shared" si="0"/>
        <v>553</v>
      </c>
      <c r="G25" s="10">
        <f t="shared" si="1"/>
        <v>9.297242770679226E-2</v>
      </c>
      <c r="H25" s="11"/>
      <c r="J25" s="12"/>
      <c r="K25" s="12"/>
      <c r="L25" s="12"/>
      <c r="M25" s="12"/>
    </row>
    <row r="26" spans="1:13" ht="81" customHeight="1" x14ac:dyDescent="0.2">
      <c r="A26" s="6" t="s">
        <v>55</v>
      </c>
      <c r="B26" s="16" t="s">
        <v>56</v>
      </c>
      <c r="C26" s="17" t="s">
        <v>38</v>
      </c>
      <c r="D26" s="18">
        <v>2223</v>
      </c>
      <c r="E26" s="18">
        <v>1612</v>
      </c>
      <c r="F26" s="9">
        <f t="shared" si="0"/>
        <v>611</v>
      </c>
      <c r="G26" s="10">
        <f t="shared" si="1"/>
        <v>0.37903225806451624</v>
      </c>
      <c r="H26" s="11" t="s">
        <v>60</v>
      </c>
      <c r="J26" s="12">
        <v>2223</v>
      </c>
      <c r="K26" s="12">
        <v>1612</v>
      </c>
      <c r="L26" s="12">
        <f>D26-J26</f>
        <v>0</v>
      </c>
      <c r="M26" s="12">
        <f>E26-K26</f>
        <v>0</v>
      </c>
    </row>
    <row r="27" spans="1:13" ht="26.1" customHeight="1" x14ac:dyDescent="0.2">
      <c r="A27" s="6" t="s">
        <v>57</v>
      </c>
      <c r="B27" s="16" t="s">
        <v>58</v>
      </c>
      <c r="C27" s="17" t="s">
        <v>38</v>
      </c>
      <c r="D27" s="18">
        <v>4278</v>
      </c>
      <c r="E27" s="18">
        <v>4336</v>
      </c>
      <c r="F27" s="9">
        <f t="shared" si="0"/>
        <v>-58</v>
      </c>
      <c r="G27" s="10">
        <f t="shared" si="1"/>
        <v>-1.3376383763837651E-2</v>
      </c>
      <c r="H27" s="11" t="s">
        <v>61</v>
      </c>
      <c r="J27" s="12">
        <v>4278</v>
      </c>
      <c r="K27" s="12">
        <v>4336</v>
      </c>
      <c r="L27" s="12">
        <f>D27-J27</f>
        <v>0</v>
      </c>
      <c r="M27" s="12">
        <f>E27-K27</f>
        <v>0</v>
      </c>
    </row>
    <row r="28" spans="1:13" x14ac:dyDescent="0.2">
      <c r="B28" s="26"/>
      <c r="C28" s="25"/>
      <c r="D28" s="25"/>
      <c r="E28" s="25"/>
      <c r="F28" s="25"/>
      <c r="G28" s="25"/>
    </row>
    <row r="29" spans="1:13" ht="15.75" x14ac:dyDescent="0.2">
      <c r="B29" s="27" t="s">
        <v>44</v>
      </c>
      <c r="C29" s="27"/>
      <c r="D29" s="27"/>
      <c r="E29" s="27"/>
      <c r="F29" s="27"/>
      <c r="G29" s="27"/>
    </row>
    <row r="30" spans="1:13" ht="17.25" customHeight="1" x14ac:dyDescent="0.2">
      <c r="B30" s="34" t="s">
        <v>45</v>
      </c>
      <c r="C30" s="34"/>
      <c r="D30" s="34"/>
      <c r="E30" s="34"/>
      <c r="F30" s="34"/>
      <c r="G30" s="28"/>
    </row>
    <row r="31" spans="1:13" ht="15.75" x14ac:dyDescent="0.2">
      <c r="B31" s="29" t="s">
        <v>46</v>
      </c>
      <c r="C31" s="30"/>
      <c r="D31" s="30"/>
      <c r="E31" s="30"/>
      <c r="F31" s="30"/>
      <c r="G31" s="30"/>
    </row>
  </sheetData>
  <mergeCells count="5">
    <mergeCell ref="L2:M2"/>
    <mergeCell ref="B30:F30"/>
    <mergeCell ref="B1:F1"/>
    <mergeCell ref="B2:F2"/>
    <mergeCell ref="J2:K2"/>
  </mergeCells>
  <conditionalFormatting sqref="D6:E7 D20:E21 D10:E10 D23:E24 E9 D26:E27 D14:E14 D17:E17">
    <cfRule type="cellIs" dxfId="3" priority="2" operator="equal">
      <formula>J6</formula>
    </cfRule>
    <cfRule type="cellIs" dxfId="2" priority="3" operator="notBetween">
      <formula>J6-0.15</formula>
      <formula>J6+0.15</formula>
    </cfRule>
  </conditionalFormatting>
  <conditionalFormatting sqref="D9">
    <cfRule type="cellIs" dxfId="1" priority="4" operator="equal">
      <formula>J9</formula>
    </cfRule>
    <cfRule type="cellIs" dxfId="0" priority="5" operator="notBetween">
      <formula>J9 -0.15</formula>
      <formula>J9+0.15</formula>
    </cfRule>
  </conditionalFormatting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V2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Жаманкулова Диана Сергеевна</cp:lastModifiedBy>
  <cp:revision>269</cp:revision>
  <dcterms:created xsi:type="dcterms:W3CDTF">2017-01-20T15:44:22Z</dcterms:created>
  <dcterms:modified xsi:type="dcterms:W3CDTF">2024-07-19T12:26:56Z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