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91" i="1"/>
  <c r="K190" s="1"/>
  <c r="K161"/>
  <c r="K160" s="1"/>
  <c r="K150" s="1"/>
  <c r="J133"/>
  <c r="K133"/>
  <c r="K132"/>
  <c r="J13"/>
  <c r="J19"/>
  <c r="K19"/>
  <c r="I19"/>
  <c r="J22"/>
  <c r="K22"/>
  <c r="J166"/>
  <c r="K166"/>
  <c r="J23"/>
  <c r="K23"/>
  <c r="J228" l="1"/>
  <c r="J227" s="1"/>
  <c r="K228"/>
  <c r="K227" s="1"/>
  <c r="I228"/>
  <c r="J221"/>
  <c r="J220" s="1"/>
  <c r="K221"/>
  <c r="L222"/>
  <c r="L229"/>
  <c r="L230"/>
  <c r="L215"/>
  <c r="J214"/>
  <c r="J213" s="1"/>
  <c r="J212" s="1"/>
  <c r="K214"/>
  <c r="K213" s="1"/>
  <c r="K212" s="1"/>
  <c r="J209"/>
  <c r="J208" s="1"/>
  <c r="J206" s="1"/>
  <c r="K209"/>
  <c r="K208" s="1"/>
  <c r="J204"/>
  <c r="K204"/>
  <c r="J202"/>
  <c r="K202"/>
  <c r="J199"/>
  <c r="J198" s="1"/>
  <c r="K199"/>
  <c r="K198" s="1"/>
  <c r="J195"/>
  <c r="J194" s="1"/>
  <c r="J193" s="1"/>
  <c r="K195"/>
  <c r="K194" s="1"/>
  <c r="K193" s="1"/>
  <c r="J188"/>
  <c r="J187" s="1"/>
  <c r="K188"/>
  <c r="K187" s="1"/>
  <c r="J181"/>
  <c r="K181"/>
  <c r="J180"/>
  <c r="J179" s="1"/>
  <c r="J178" s="1"/>
  <c r="K180"/>
  <c r="K179" s="1"/>
  <c r="K178" s="1"/>
  <c r="J176"/>
  <c r="J175" s="1"/>
  <c r="K176"/>
  <c r="K175" s="1"/>
  <c r="J173"/>
  <c r="J172" s="1"/>
  <c r="K173"/>
  <c r="K172" s="1"/>
  <c r="J169"/>
  <c r="J168" s="1"/>
  <c r="J167" s="1"/>
  <c r="K169"/>
  <c r="K168" s="1"/>
  <c r="K167" s="1"/>
  <c r="J164"/>
  <c r="J163" s="1"/>
  <c r="J162" s="1"/>
  <c r="K164"/>
  <c r="K163" s="1"/>
  <c r="K162" s="1"/>
  <c r="J158"/>
  <c r="J157" s="1"/>
  <c r="K158"/>
  <c r="K157" s="1"/>
  <c r="J155"/>
  <c r="K155"/>
  <c r="J154"/>
  <c r="K154"/>
  <c r="J148"/>
  <c r="J147" s="1"/>
  <c r="J145" s="1"/>
  <c r="J144" s="1"/>
  <c r="K148"/>
  <c r="K147" s="1"/>
  <c r="K145" s="1"/>
  <c r="K144" s="1"/>
  <c r="J142"/>
  <c r="J141" s="1"/>
  <c r="J139" s="1"/>
  <c r="K142"/>
  <c r="K141" s="1"/>
  <c r="K139" s="1"/>
  <c r="J137"/>
  <c r="K137"/>
  <c r="J135"/>
  <c r="J134" s="1"/>
  <c r="K135"/>
  <c r="K134" s="1"/>
  <c r="J128"/>
  <c r="J127" s="1"/>
  <c r="J125" s="1"/>
  <c r="K128"/>
  <c r="K127" s="1"/>
  <c r="K125" s="1"/>
  <c r="J123"/>
  <c r="J122" s="1"/>
  <c r="J121" s="1"/>
  <c r="K123"/>
  <c r="K122" s="1"/>
  <c r="K121" s="1"/>
  <c r="J119"/>
  <c r="J118" s="1"/>
  <c r="K119"/>
  <c r="K118" s="1"/>
  <c r="J117"/>
  <c r="K117"/>
  <c r="J115"/>
  <c r="J114" s="1"/>
  <c r="J113" s="1"/>
  <c r="K115"/>
  <c r="K114" s="1"/>
  <c r="K113" s="1"/>
  <c r="J110"/>
  <c r="J111" s="1"/>
  <c r="J109" s="1"/>
  <c r="K110"/>
  <c r="K111" s="1"/>
  <c r="K109" s="1"/>
  <c r="J105"/>
  <c r="K105"/>
  <c r="J104"/>
  <c r="K104"/>
  <c r="J103"/>
  <c r="J102" s="1"/>
  <c r="J101" s="1"/>
  <c r="K103"/>
  <c r="K102" s="1"/>
  <c r="K101" s="1"/>
  <c r="J98"/>
  <c r="J96" s="1"/>
  <c r="J95" s="1"/>
  <c r="J94" s="1"/>
  <c r="K98"/>
  <c r="K96" s="1"/>
  <c r="K95" s="1"/>
  <c r="K94" s="1"/>
  <c r="J97"/>
  <c r="K97"/>
  <c r="J92"/>
  <c r="J91" s="1"/>
  <c r="J90" s="1"/>
  <c r="K92"/>
  <c r="K91" s="1"/>
  <c r="K90" s="1"/>
  <c r="J88"/>
  <c r="J87" s="1"/>
  <c r="J86" s="1"/>
  <c r="K88"/>
  <c r="K87" s="1"/>
  <c r="J84"/>
  <c r="K84"/>
  <c r="J83"/>
  <c r="J82" s="1"/>
  <c r="J81" s="1"/>
  <c r="K83"/>
  <c r="K82" s="1"/>
  <c r="K81" s="1"/>
  <c r="J79"/>
  <c r="J78" s="1"/>
  <c r="J76" s="1"/>
  <c r="K79"/>
  <c r="K78" s="1"/>
  <c r="K76" s="1"/>
  <c r="J74"/>
  <c r="J73" s="1"/>
  <c r="J71" s="1"/>
  <c r="K74"/>
  <c r="K73" s="1"/>
  <c r="K71" s="1"/>
  <c r="J69"/>
  <c r="J68" s="1"/>
  <c r="J66" s="1"/>
  <c r="K69"/>
  <c r="K68" s="1"/>
  <c r="K66" s="1"/>
  <c r="J64"/>
  <c r="J63" s="1"/>
  <c r="J62" s="1"/>
  <c r="K64"/>
  <c r="K63" s="1"/>
  <c r="K62" s="1"/>
  <c r="J58"/>
  <c r="J57" s="1"/>
  <c r="J56" s="1"/>
  <c r="K58"/>
  <c r="K57" s="1"/>
  <c r="K56" s="1"/>
  <c r="J53"/>
  <c r="J52" s="1"/>
  <c r="J51" s="1"/>
  <c r="K53"/>
  <c r="K52" s="1"/>
  <c r="K51" s="1"/>
  <c r="I53"/>
  <c r="J49"/>
  <c r="J48" s="1"/>
  <c r="J47" s="1"/>
  <c r="K49"/>
  <c r="K48" s="1"/>
  <c r="K47" s="1"/>
  <c r="J43"/>
  <c r="J42" s="1"/>
  <c r="K43"/>
  <c r="K42" s="1"/>
  <c r="J38"/>
  <c r="J37" s="1"/>
  <c r="J36" s="1"/>
  <c r="K38"/>
  <c r="K37" s="1"/>
  <c r="K36" s="1"/>
  <c r="J34"/>
  <c r="J32" s="1"/>
  <c r="K34"/>
  <c r="J29"/>
  <c r="K29"/>
  <c r="I17"/>
  <c r="I15" s="1"/>
  <c r="I14" s="1"/>
  <c r="I221"/>
  <c r="I220" s="1"/>
  <c r="I214"/>
  <c r="I209"/>
  <c r="I208" s="1"/>
  <c r="I205"/>
  <c r="I204" s="1"/>
  <c r="I202"/>
  <c r="I199"/>
  <c r="I198" s="1"/>
  <c r="I195"/>
  <c r="I194" s="1"/>
  <c r="I193" s="1"/>
  <c r="I188"/>
  <c r="I180"/>
  <c r="I179" s="1"/>
  <c r="I178" s="1"/>
  <c r="I176"/>
  <c r="I175" s="1"/>
  <c r="I173"/>
  <c r="I172" s="1"/>
  <c r="I169"/>
  <c r="I168" s="1"/>
  <c r="I166"/>
  <c r="I164" s="1"/>
  <c r="I163" s="1"/>
  <c r="I162" s="1"/>
  <c r="I158"/>
  <c r="I157" s="1"/>
  <c r="I154"/>
  <c r="I148"/>
  <c r="I147" s="1"/>
  <c r="I145" s="1"/>
  <c r="I144" s="1"/>
  <c r="I142"/>
  <c r="I137"/>
  <c r="I135"/>
  <c r="I134" s="1"/>
  <c r="I128"/>
  <c r="I126" s="1"/>
  <c r="I123"/>
  <c r="I122" s="1"/>
  <c r="I121" s="1"/>
  <c r="I119"/>
  <c r="I118" s="1"/>
  <c r="I117"/>
  <c r="I116"/>
  <c r="I115" s="1"/>
  <c r="I114" s="1"/>
  <c r="I113" s="1"/>
  <c r="I110"/>
  <c r="I111" s="1"/>
  <c r="I109" s="1"/>
  <c r="I105"/>
  <c r="I103" s="1"/>
  <c r="I102" s="1"/>
  <c r="I101" s="1"/>
  <c r="I104"/>
  <c r="I99"/>
  <c r="I98" s="1"/>
  <c r="I92"/>
  <c r="I91" s="1"/>
  <c r="I90" s="1"/>
  <c r="I88"/>
  <c r="I87" s="1"/>
  <c r="I86" s="1"/>
  <c r="I84"/>
  <c r="I79"/>
  <c r="I74"/>
  <c r="I73" s="1"/>
  <c r="I71" s="1"/>
  <c r="I70"/>
  <c r="I69" s="1"/>
  <c r="I65"/>
  <c r="I64" s="1"/>
  <c r="I63" s="1"/>
  <c r="I62" s="1"/>
  <c r="I58"/>
  <c r="I57" s="1"/>
  <c r="I56" s="1"/>
  <c r="L55"/>
  <c r="I49"/>
  <c r="I43"/>
  <c r="I42" s="1"/>
  <c r="I38"/>
  <c r="I37" s="1"/>
  <c r="I36" s="1"/>
  <c r="I34"/>
  <c r="I33"/>
  <c r="I32" s="1"/>
  <c r="I29"/>
  <c r="I28" s="1"/>
  <c r="I26"/>
  <c r="I16"/>
  <c r="J16"/>
  <c r="K16"/>
  <c r="J17"/>
  <c r="K17"/>
  <c r="K15" s="1"/>
  <c r="L18"/>
  <c r="L24"/>
  <c r="J28"/>
  <c r="L138"/>
  <c r="J33" l="1"/>
  <c r="L221"/>
  <c r="K211"/>
  <c r="J211"/>
  <c r="L212"/>
  <c r="K140"/>
  <c r="K72"/>
  <c r="L29"/>
  <c r="K77"/>
  <c r="K152"/>
  <c r="K151" s="1"/>
  <c r="K146"/>
  <c r="J226"/>
  <c r="J225"/>
  <c r="J224" s="1"/>
  <c r="J223" s="1"/>
  <c r="K226"/>
  <c r="K225"/>
  <c r="K224" s="1"/>
  <c r="K223" s="1"/>
  <c r="L227"/>
  <c r="L228"/>
  <c r="J219"/>
  <c r="J218"/>
  <c r="J217" s="1"/>
  <c r="J216" s="1"/>
  <c r="K220"/>
  <c r="K207"/>
  <c r="K206"/>
  <c r="J207"/>
  <c r="K201"/>
  <c r="K197" s="1"/>
  <c r="K192" s="1"/>
  <c r="J201"/>
  <c r="J197" s="1"/>
  <c r="J192" s="1"/>
  <c r="L34"/>
  <c r="J77"/>
  <c r="J140"/>
  <c r="J146"/>
  <c r="J152"/>
  <c r="J151" s="1"/>
  <c r="J186"/>
  <c r="J185"/>
  <c r="J184" s="1"/>
  <c r="J183" s="1"/>
  <c r="K186"/>
  <c r="K185"/>
  <c r="K184" s="1"/>
  <c r="K183" s="1"/>
  <c r="K171"/>
  <c r="J171"/>
  <c r="J161" s="1"/>
  <c r="J160" s="1"/>
  <c r="K153"/>
  <c r="J153"/>
  <c r="J67"/>
  <c r="J72"/>
  <c r="K67"/>
  <c r="J126"/>
  <c r="J132"/>
  <c r="J131" s="1"/>
  <c r="J130" s="1"/>
  <c r="I96"/>
  <c r="I95" s="1"/>
  <c r="I94" s="1"/>
  <c r="K126"/>
  <c r="K131"/>
  <c r="K130" s="1"/>
  <c r="K108"/>
  <c r="K107" s="1"/>
  <c r="K100" s="1"/>
  <c r="J108"/>
  <c r="J107" s="1"/>
  <c r="J100" s="1"/>
  <c r="K86"/>
  <c r="L86" s="1"/>
  <c r="L87"/>
  <c r="I227"/>
  <c r="I226" s="1"/>
  <c r="L16"/>
  <c r="I27"/>
  <c r="L17"/>
  <c r="K46"/>
  <c r="K45" s="1"/>
  <c r="J46"/>
  <c r="J45" s="1"/>
  <c r="J41"/>
  <c r="J40"/>
  <c r="K41"/>
  <c r="K40"/>
  <c r="K13" s="1"/>
  <c r="I133"/>
  <c r="I132" s="1"/>
  <c r="K33"/>
  <c r="K28"/>
  <c r="L28" s="1"/>
  <c r="K32"/>
  <c r="K31" s="1"/>
  <c r="I72"/>
  <c r="I171"/>
  <c r="J31"/>
  <c r="I31"/>
  <c r="I23"/>
  <c r="I22" s="1"/>
  <c r="I21" s="1"/>
  <c r="I20" s="1"/>
  <c r="I52"/>
  <c r="I51" s="1"/>
  <c r="I97"/>
  <c r="I146"/>
  <c r="I201"/>
  <c r="I197" s="1"/>
  <c r="I192" s="1"/>
  <c r="L38"/>
  <c r="I83"/>
  <c r="I82" s="1"/>
  <c r="I81" s="1"/>
  <c r="I155"/>
  <c r="I152" s="1"/>
  <c r="I151" s="1"/>
  <c r="I181"/>
  <c r="I153"/>
  <c r="I40"/>
  <c r="I41"/>
  <c r="I141"/>
  <c r="I139" s="1"/>
  <c r="I140"/>
  <c r="I206"/>
  <c r="I207"/>
  <c r="I187"/>
  <c r="L188"/>
  <c r="I218"/>
  <c r="I217" s="1"/>
  <c r="I216" s="1"/>
  <c r="I219"/>
  <c r="I67"/>
  <c r="I68"/>
  <c r="I66" s="1"/>
  <c r="L69"/>
  <c r="I77"/>
  <c r="I78"/>
  <c r="I76" s="1"/>
  <c r="I167"/>
  <c r="L213"/>
  <c r="I213"/>
  <c r="I212" s="1"/>
  <c r="I211"/>
  <c r="I48"/>
  <c r="I47" s="1"/>
  <c r="L49"/>
  <c r="L110"/>
  <c r="L113"/>
  <c r="I127"/>
  <c r="I125" s="1"/>
  <c r="I108"/>
  <c r="L64"/>
  <c r="L155"/>
  <c r="L25"/>
  <c r="L137"/>
  <c r="L118"/>
  <c r="L172"/>
  <c r="L163"/>
  <c r="L91"/>
  <c r="L80"/>
  <c r="J21"/>
  <c r="J20" s="1"/>
  <c r="L159"/>
  <c r="L54"/>
  <c r="L30"/>
  <c r="L181"/>
  <c r="L109"/>
  <c r="L98"/>
  <c r="L77"/>
  <c r="L99"/>
  <c r="L167"/>
  <c r="L210"/>
  <c r="L35"/>
  <c r="L36"/>
  <c r="L85"/>
  <c r="L84"/>
  <c r="K14"/>
  <c r="L164"/>
  <c r="L103"/>
  <c r="L93"/>
  <c r="L79"/>
  <c r="L59"/>
  <c r="L50"/>
  <c r="L37"/>
  <c r="J27"/>
  <c r="L143"/>
  <c r="L26"/>
  <c r="J15"/>
  <c r="J14" s="1"/>
  <c r="L168"/>
  <c r="L105"/>
  <c r="K12" l="1"/>
  <c r="L33"/>
  <c r="J191"/>
  <c r="J190" s="1"/>
  <c r="L211"/>
  <c r="L171"/>
  <c r="L151"/>
  <c r="I131"/>
  <c r="I130" s="1"/>
  <c r="I225"/>
  <c r="I224" s="1"/>
  <c r="I223" s="1"/>
  <c r="L225"/>
  <c r="L226"/>
  <c r="L223"/>
  <c r="L224"/>
  <c r="L220"/>
  <c r="K218"/>
  <c r="K219"/>
  <c r="L219" s="1"/>
  <c r="J150"/>
  <c r="L150" s="1"/>
  <c r="L108"/>
  <c r="L100"/>
  <c r="K27"/>
  <c r="L27" s="1"/>
  <c r="L31"/>
  <c r="L32"/>
  <c r="L158"/>
  <c r="L58"/>
  <c r="I161"/>
  <c r="I160" s="1"/>
  <c r="I150" s="1"/>
  <c r="L76"/>
  <c r="L179"/>
  <c r="L180"/>
  <c r="L202"/>
  <c r="L78"/>
  <c r="L169"/>
  <c r="L53"/>
  <c r="I46"/>
  <c r="I45" s="1"/>
  <c r="I13" s="1"/>
  <c r="L132"/>
  <c r="L52"/>
  <c r="L214"/>
  <c r="L142"/>
  <c r="L136"/>
  <c r="L187"/>
  <c r="L126"/>
  <c r="I185"/>
  <c r="I184" s="1"/>
  <c r="I183" s="1"/>
  <c r="I186"/>
  <c r="L203"/>
  <c r="L173"/>
  <c r="I107"/>
  <c r="I100" s="1"/>
  <c r="L111"/>
  <c r="L112"/>
  <c r="L127"/>
  <c r="L102"/>
  <c r="L104"/>
  <c r="L75"/>
  <c r="L196"/>
  <c r="L135"/>
  <c r="L174"/>
  <c r="L209"/>
  <c r="L117"/>
  <c r="L115"/>
  <c r="L68"/>
  <c r="L66"/>
  <c r="L157"/>
  <c r="L156"/>
  <c r="L162"/>
  <c r="L129"/>
  <c r="L61"/>
  <c r="L23"/>
  <c r="L107"/>
  <c r="L154"/>
  <c r="L193"/>
  <c r="L195"/>
  <c r="L14"/>
  <c r="L149"/>
  <c r="L15"/>
  <c r="L57"/>
  <c r="L92"/>
  <c r="L39"/>
  <c r="L131"/>
  <c r="L56"/>
  <c r="L74"/>
  <c r="L97"/>
  <c r="L90"/>
  <c r="L144"/>
  <c r="L208"/>
  <c r="L83"/>
  <c r="L125"/>
  <c r="L124"/>
  <c r="L166"/>
  <c r="L200"/>
  <c r="L201"/>
  <c r="L178"/>
  <c r="L170"/>
  <c r="L51"/>
  <c r="J12" l="1"/>
  <c r="L218"/>
  <c r="K217"/>
  <c r="L63"/>
  <c r="L48"/>
  <c r="L45"/>
  <c r="I191"/>
  <c r="I190" s="1"/>
  <c r="I12" s="1"/>
  <c r="I11" s="1"/>
  <c r="L122"/>
  <c r="L194"/>
  <c r="L165"/>
  <c r="L82"/>
  <c r="L141"/>
  <c r="L89"/>
  <c r="L88"/>
  <c r="L123"/>
  <c r="L133"/>
  <c r="L134"/>
  <c r="L175"/>
  <c r="L176"/>
  <c r="K21"/>
  <c r="L22"/>
  <c r="L207"/>
  <c r="L60"/>
  <c r="L130"/>
  <c r="L67"/>
  <c r="L199"/>
  <c r="L186"/>
  <c r="L148"/>
  <c r="L206"/>
  <c r="L96"/>
  <c r="L106"/>
  <c r="L101"/>
  <c r="L71"/>
  <c r="L73"/>
  <c r="L152"/>
  <c r="L153"/>
  <c r="L114"/>
  <c r="L177"/>
  <c r="L116"/>
  <c r="L62"/>
  <c r="L128"/>
  <c r="L65"/>
  <c r="K216" l="1"/>
  <c r="L216" s="1"/>
  <c r="L217"/>
  <c r="L44"/>
  <c r="L46"/>
  <c r="L47"/>
  <c r="L192"/>
  <c r="L95"/>
  <c r="L94"/>
  <c r="L185"/>
  <c r="K20"/>
  <c r="L21"/>
  <c r="L205"/>
  <c r="L204"/>
  <c r="L140"/>
  <c r="L147"/>
  <c r="L198"/>
  <c r="L197"/>
  <c r="L161"/>
  <c r="L72"/>
  <c r="L121"/>
  <c r="L81"/>
  <c r="L43" l="1"/>
  <c r="L191"/>
  <c r="L160"/>
  <c r="L70"/>
  <c r="L146"/>
  <c r="L20"/>
  <c r="L119"/>
  <c r="L120"/>
  <c r="L42" l="1"/>
  <c r="L190"/>
  <c r="L19"/>
  <c r="L145"/>
  <c r="L139"/>
  <c r="L41" l="1"/>
  <c r="L13"/>
  <c r="L189"/>
  <c r="L40" l="1"/>
  <c r="L184"/>
  <c r="L183" l="1"/>
  <c r="K11"/>
  <c r="L182" l="1"/>
  <c r="J11" l="1"/>
  <c r="L11" s="1"/>
  <c r="L12"/>
</calcChain>
</file>

<file path=xl/sharedStrings.xml><?xml version="1.0" encoding="utf-8"?>
<sst xmlns="http://schemas.openxmlformats.org/spreadsheetml/2006/main" count="827" uniqueCount="300">
  <si>
    <t>РЗ</t>
  </si>
  <si>
    <t>ПР</t>
  </si>
  <si>
    <t>ЦСР</t>
  </si>
  <si>
    <t>ВР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</si>
  <si>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</si>
  <si>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</si>
  <si>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</si>
  <si>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</si>
  <si>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</si>
  <si>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</si>
  <si>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</si>
  <si>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</si>
  <si>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</si>
  <si>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</si>
  <si>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</t>
  </si>
  <si>
    <t>540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</si>
  <si>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</si>
  <si>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</si>
  <si>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</si>
  <si>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</si>
  <si>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</si>
  <si>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</si>
  <si>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</si>
  <si>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</si>
  <si>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</si>
  <si>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</si>
  <si>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</si>
  <si>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</si>
  <si>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</si>
  <si>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</si>
  <si>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</si>
  <si>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</si>
  <si>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</si>
  <si>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</si>
  <si>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</si>
  <si>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</si>
  <si>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</si>
  <si>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</si>
  <si>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</si>
  <si>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</si>
  <si>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</si>
  <si>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</si>
  <si>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</si>
  <si>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</si>
  <si>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</si>
  <si>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Другие вопросы в области национальной экономики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</si>
  <si>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</si>
  <si>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</si>
  <si>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</si>
  <si>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</si>
  <si>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Финансовое обеспечение непредвиденных расходов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</si>
  <si>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</si>
  <si>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Расходы на обеспечение деятельности (оказание услуг) муниципальных учреждений</t>
  </si>
  <si>
    <t>360</t>
  </si>
  <si>
    <t>Наименование показателя</t>
  </si>
  <si>
    <t>Вед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</si>
  <si>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</si>
  <si>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</si>
  <si>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</si>
  <si>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</si>
  <si>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Уплата налогов, сборов и иных платежей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</si>
  <si>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</si>
  <si>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</si>
  <si>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</si>
  <si>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Расходы на выплаты персоналу казенных учреждений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</si>
  <si>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</si>
  <si>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</si>
  <si>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</si>
  <si>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</si>
  <si>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>Реализация мероприятий праздничных дней и памятных дат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</si>
  <si>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</si>
  <si>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</si>
  <si>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Обеспечение первичных мер пожарной безопасности на территории Сенного сельского поселения Темрюкского района</t>
  </si>
  <si>
    <t>Реализация мероприятий по пожарной безопасности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</si>
  <si>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</si>
  <si>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</si>
  <si>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</si>
  <si>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Реализация мероприятий по противодействию незаконного потребления и оборота наркотических средств</t>
  </si>
  <si>
    <t>Муниципальная программа "Противодействие коррупции в Сенном  сельском поселении Темрюкского района"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</si>
  <si>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</si>
  <si>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</si>
  <si>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</si>
  <si>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</si>
  <si>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</si>
  <si>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</si>
  <si>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</si>
  <si>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Субсидии бюджетным учреждениям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</si>
  <si>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</si>
  <si>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</si>
  <si>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</si>
  <si>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</si>
  <si>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>Реализация мероприятий по сохранению и охране объектов культурного наследия (памятников культуры и искусства)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</si>
  <si>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</si>
  <si>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</si>
  <si>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120</t>
  </si>
  <si>
    <t>240</t>
  </si>
  <si>
    <t>850</t>
  </si>
  <si>
    <t>110</t>
  </si>
  <si>
    <t>610</t>
  </si>
  <si>
    <t>Приложение № 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</si>
  <si>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</si>
  <si>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</si>
  <si>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5000000000</t>
  </si>
  <si>
    <t>5010000000</t>
  </si>
  <si>
    <t>5010100000</t>
  </si>
  <si>
    <t>5010100190</t>
  </si>
  <si>
    <t>8200000000</t>
  </si>
  <si>
    <t>8300000000</t>
  </si>
  <si>
    <t>8400000000</t>
  </si>
  <si>
    <t>5020000000</t>
  </si>
  <si>
    <t>Учет объектов муниципального имущества</t>
  </si>
  <si>
    <t>5020100000</t>
  </si>
  <si>
    <t>5030000000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</si>
  <si>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</si>
  <si>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</si>
  <si>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</si>
  <si>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</si>
  <si>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</si>
  <si>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</si>
  <si>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</si>
  <si>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5050000000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</si>
  <si>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</si>
  <si>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5050100000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</si>
  <si>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</si>
  <si>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</si>
  <si>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</si>
  <si>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Обеспечение информационного освещения деятельности администрации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</si>
  <si>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</si>
  <si>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Создание и развитие  доступной среды для  инвалидов и других маломобильных групп населения </t>
  </si>
  <si>
    <t>Реализация мероприятий по формированию доступной среды для инвалидов</t>
  </si>
  <si>
    <t>5600000000</t>
  </si>
  <si>
    <t>Предупреждение и ликвидация чрезвычайных ситуаций на территории Сенного сельского поселения Темрюкского района</t>
  </si>
  <si>
    <t>5610000000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</si>
  <si>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</si>
  <si>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</si>
  <si>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5700000000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</si>
  <si>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</si>
  <si>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5800000000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</si>
  <si>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</si>
  <si>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</si>
  <si>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 xml:space="preserve">Мероприятия по повышению безопасности дорожного движения 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</si>
  <si>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</si>
  <si>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</si>
  <si>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</si>
  <si>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</si>
  <si>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Социальная политика</t>
  </si>
  <si>
    <t>10</t>
  </si>
  <si>
    <t>Пенсионное обеспечение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</si>
  <si>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</si>
  <si>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Улучшение материального положения пенсионеров муниципальной службы  Сенного сельского поселения Темрюкского района</t>
  </si>
  <si>
    <t>Выплата пенсионного обеспечения за выслугу лет</t>
  </si>
  <si>
    <t>Публичные нормативные социальные выплаты гражданам</t>
  </si>
  <si>
    <t>310</t>
  </si>
  <si>
    <t>Развитие физической культуры и массового спорта в Сенном сельском поселении Темрюкского района</t>
  </si>
  <si>
    <t xml:space="preserve">                                                                                                                Сенного сельского поселения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</si>
  <si>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</si>
  <si>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</si>
  <si>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</si>
  <si>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</si>
  <si>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</si>
  <si>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</si>
  <si>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</si>
  <si>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</si>
  <si>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</si>
  <si>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</si>
  <si>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</si>
  <si>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</si>
  <si>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</si>
  <si>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</si>
  <si>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</si>
  <si>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</si>
  <si>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</si>
  <si>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</si>
  <si>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</si>
  <si>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</si>
  <si>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Создание условий для беспрепятственного доступа инвалидов и других маломобильных групп населения.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</si>
  <si>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</si>
  <si>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</si>
  <si>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</si>
  <si>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</si>
  <si>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</si>
  <si>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</si>
  <si>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5500000000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</si>
  <si>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</si>
  <si>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</si>
  <si>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</si>
  <si>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</si>
  <si>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5610100000</t>
  </si>
  <si>
    <t>Совершенствование организации движения транспорта и пешеходов в поселении</t>
  </si>
  <si>
    <t>5710000000</t>
  </si>
  <si>
    <t>5710100000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</si>
  <si>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</si>
  <si>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</si>
  <si>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</si>
  <si>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</si>
  <si>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</si>
  <si>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</si>
  <si>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Финансовое обеспечение мероприятий по газоснабжению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</si>
  <si>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</si>
  <si>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</si>
  <si>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</si>
  <si>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</si>
  <si>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</si>
  <si>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6200000000</t>
  </si>
  <si>
    <t>6210000000</t>
  </si>
  <si>
    <t>6210100000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</si>
  <si>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</si>
  <si>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</si>
  <si>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</si>
  <si>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</si>
  <si>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8110000190</t>
  </si>
  <si>
    <t>Материально-технического обеспечения администрации</t>
  </si>
  <si>
    <t xml:space="preserve">Муниципальная программа «Формирование доступной среды в Сенном сельском поселении Темрюкского района» 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</si>
  <si>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</si>
  <si>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</si>
  <si>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</si>
  <si>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</si>
  <si>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</si>
  <si>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</si>
  <si>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</si>
  <si>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</si>
  <si>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</si>
  <si>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</si>
  <si>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</si>
  <si>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</si>
  <si>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</si>
  <si>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</si>
  <si>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</si>
  <si>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</si>
  <si>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</si>
  <si>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</si>
  <si>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8500000000</t>
  </si>
  <si>
    <t>8510000000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</si>
  <si>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</si>
  <si>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</si>
  <si>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</si>
  <si>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6300000000</t>
  </si>
  <si>
    <t>6310000000</t>
  </si>
  <si>
    <t>6310100000</t>
  </si>
  <si>
    <t xml:space="preserve">Всего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</si>
  <si>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</si>
  <si>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</si>
  <si>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Капитальный ремонт и ремонт автомобильных дорог общего пользования местного значения</t>
  </si>
  <si>
    <t>57101S2440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</si>
  <si>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</si>
  <si>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</si>
  <si>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</si>
  <si>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>Благоустройство дворовых территорий многоквартирных домов Сенного сельского поселения Темрюкского района</t>
  </si>
  <si>
    <t>Молодежная политика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</si>
  <si>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</si>
  <si>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</si>
  <si>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 xml:space="preserve">                                                                                    Темрюкского района IV созыва </t>
  </si>
  <si>
    <t xml:space="preserve">Уточненная сводная бюджетная роспись </t>
  </si>
  <si>
    <t>Исполнено</t>
  </si>
  <si>
    <t>Исполнение к уточненной сводной бюджетной росписи, %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</si>
  <si>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</si>
  <si>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</si>
  <si>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</si>
  <si>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Мероприятия по развитию архивного дела</t>
  </si>
  <si>
    <t>Формирование и содержание архива</t>
  </si>
  <si>
    <t>8510000190</t>
  </si>
  <si>
    <t>Прочие непрограммные мероприятия</t>
  </si>
  <si>
    <t>Исполнение иных обязательств Сенного сельского посселения Темрюкского района</t>
  </si>
  <si>
    <t>Расходы на демонтаж зданий</t>
  </si>
  <si>
    <t>Профилактика по противодействию экстремизму и терроризму на территории Сенного сельского поселения Темрюкского района</t>
  </si>
  <si>
    <t>5550000000</t>
  </si>
  <si>
    <t xml:space="preserve">Противодействие экстремизму и терроризму </t>
  </si>
  <si>
    <t>5550100000</t>
  </si>
  <si>
    <t xml:space="preserve">Реализация мероприятия по противодействию экстремизму и терроризму </t>
  </si>
  <si>
    <t>5550110160</t>
  </si>
  <si>
    <t>Уличное освещение</t>
  </si>
  <si>
    <t>6010000000</t>
  </si>
  <si>
    <t>Освещение территории Сенного сельского поселения</t>
  </si>
  <si>
    <t>6010100000</t>
  </si>
  <si>
    <t>Реализация мероприятий по освещению территории Сенного сельского поселения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</si>
  <si>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</si>
  <si>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</si>
  <si>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</si>
  <si>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</si>
  <si>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</si>
  <si>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Благоустройство территории мест захоронения</t>
  </si>
  <si>
    <t>6030200000</t>
  </si>
  <si>
    <t>Субсидии на благоустройство территории мест захоронения</t>
  </si>
  <si>
    <t>6030210220</t>
  </si>
  <si>
    <t>6100000000</t>
  </si>
  <si>
    <t>6110110070</t>
  </si>
  <si>
    <t>6210110240</t>
  </si>
  <si>
    <t>6310100590</t>
  </si>
  <si>
    <t>6320000000</t>
  </si>
  <si>
    <t>6320100000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</si>
  <si>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</si>
  <si>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</si>
  <si>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Субсидии на приобретение оборудования учреждению культуры</t>
  </si>
  <si>
    <t>Массовый спорт</t>
  </si>
  <si>
    <t xml:space="preserve">Расходы бюджета Сенного сельского поселения Темрюкского района по ведомственной структуре расходов бюджета Сенного сельского поселения Темрюкского района за 2020 год </t>
  </si>
  <si>
    <t xml:space="preserve">Бюджет, утвержденный решением Совета Сенного сельского поселения Темрюкского района от 3.12.2019 № 28 </t>
  </si>
  <si>
    <t xml:space="preserve">                                                                      к решению XXIII сессии Совета </t>
  </si>
  <si>
    <t xml:space="preserve">Исполняющий обязанности главы </t>
  </si>
  <si>
    <t>Сенного сельского поселения</t>
  </si>
  <si>
    <t>Темрюкского района                                                                                                                                             М.Е. Шлычков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</si>
</sst>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1" fillId="0" borderId="0" xfId="0" applyFont="1" applyFill="1"/>
    <xf numFmtId="0" fontId="1" fillId="0" borderId="0" xfId="0" applyFont="1" applyAlignment="1">
      <alignment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0" fillId="0" borderId="0" xfId="0" applyFill="1"/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justify" vertical="top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Alignment="1">
      <alignment vertical="top"/>
    </xf>
    <xf numFmtId="49" fontId="5" fillId="0" borderId="0" xfId="0" applyNumberFormat="1" applyFont="1" applyFill="1" applyBorder="1" applyAlignment="1">
      <alignment wrapText="1"/>
    </xf>
    <xf numFmtId="164" fontId="7" fillId="0" borderId="0" xfId="0" applyNumberFormat="1" applyFont="1" applyFill="1" applyBorder="1" applyAlignment="1">
      <alignment horizontal="right" vertical="top"/>
    </xf>
    <xf numFmtId="0" fontId="0" fillId="3" borderId="0" xfId="0" applyFill="1"/>
    <xf numFmtId="164" fontId="5" fillId="4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center" vertical="top"/>
    </xf>
    <xf numFmtId="164" fontId="5" fillId="0" borderId="0" xfId="0" applyNumberFormat="1" applyFont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/>
    <xf numFmtId="49" fontId="11" fillId="0" borderId="0" xfId="2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/>
    <xf numFmtId="0" fontId="5" fillId="0" borderId="0" xfId="0" applyFont="1" applyFill="1"/>
    <xf numFmtId="49" fontId="5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/>
    </xf>
    <xf numFmtId="9" fontId="7" fillId="0" borderId="0" xfId="1" applyFont="1" applyFill="1" applyAlignment="1">
      <alignment vertical="top"/>
    </xf>
    <xf numFmtId="0" fontId="7" fillId="0" borderId="0" xfId="0" applyFont="1" applyAlignment="1">
      <alignment horizontal="left" vertical="top" wrapText="1"/>
    </xf>
    <xf numFmtId="164" fontId="0" fillId="0" borderId="0" xfId="0" applyNumberFormat="1"/>
    <xf numFmtId="164" fontId="0" fillId="0" borderId="0" xfId="0" applyNumberFormat="1" applyFill="1"/>
    <xf numFmtId="49" fontId="11" fillId="0" borderId="0" xfId="2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</cellXfs>
  <cellStyles count="3">
    <cellStyle name="Обычный" xfId="0" builtinId="0"/>
    <cellStyle name="Обычный_Бюджетная классификация 2005 конс. бюджет" xfId="2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237"/>
  <sheetViews>
    <sheetView tabSelected="1" topLeftCell="A229" workbookViewId="0">
      <selection activeCell="C236" sqref="C236:L236"/>
    </sheetView>
  </sheetViews>
  <sheetFormatPr defaultRowHeight="12.75"/>
  <cols>
    <col min="1" max="1" width="6.5703125" customWidth="1"/>
    <col min="2" max="2" width="2.5703125" style="6" customWidth="1"/>
    <col min="3" max="3" width="39" style="6" customWidth="1"/>
    <col min="4" max="4" width="4.7109375" style="14" customWidth="1"/>
    <col min="5" max="5" width="3.7109375" style="12" customWidth="1"/>
    <col min="6" max="6" width="3.140625" style="12" customWidth="1"/>
    <col min="7" max="7" width="11.85546875" style="12" customWidth="1"/>
    <col min="8" max="8" width="4.140625" style="15" customWidth="1"/>
    <col min="9" max="9" width="13.85546875" style="15" customWidth="1"/>
    <col min="10" max="10" width="13.5703125" style="3" customWidth="1"/>
    <col min="11" max="11" width="13.85546875" style="30" customWidth="1"/>
    <col min="12" max="12" width="9.5703125" style="32" customWidth="1"/>
    <col min="13" max="13" width="10.140625" bestFit="1" customWidth="1"/>
    <col min="14" max="14" width="9.5703125" bestFit="1" customWidth="1"/>
  </cols>
  <sheetData>
    <row r="1" spans="2:14">
      <c r="E1" s="101" t="s">
        <v>99</v>
      </c>
      <c r="F1" s="101"/>
      <c r="G1" s="101"/>
      <c r="H1" s="101"/>
      <c r="I1" s="101"/>
      <c r="J1" s="101"/>
      <c r="K1" s="101"/>
      <c r="L1" s="101"/>
    </row>
    <row r="2" spans="2:14">
      <c r="E2" s="103"/>
      <c r="F2" s="103"/>
      <c r="G2" s="103"/>
      <c r="H2" s="103"/>
      <c r="I2" s="103" t="s">
        <v>296</v>
      </c>
      <c r="J2" s="103"/>
      <c r="K2" s="103"/>
      <c r="L2" s="103"/>
    </row>
    <row r="3" spans="2:14">
      <c r="E3" s="104"/>
      <c r="F3" s="104"/>
      <c r="G3" s="104"/>
      <c r="H3" s="104"/>
      <c r="I3" s="104" t="s">
        <v>154</v>
      </c>
      <c r="J3" s="104"/>
      <c r="K3" s="104"/>
      <c r="L3" s="104"/>
    </row>
    <row r="4" spans="2:14">
      <c r="E4" s="101"/>
      <c r="F4" s="101"/>
      <c r="G4" s="101"/>
      <c r="H4" s="101"/>
      <c r="I4" s="101" t="s">
        <v>251</v>
      </c>
      <c r="J4" s="101"/>
      <c r="K4" s="101"/>
      <c r="L4" s="101"/>
    </row>
    <row r="5" spans="2:14">
      <c r="C5" s="43"/>
      <c r="D5" s="6"/>
      <c r="E5" s="6"/>
      <c r="F5" s="6"/>
      <c r="G5" s="6"/>
      <c r="H5" s="6"/>
      <c r="I5" s="101"/>
      <c r="J5" s="101"/>
      <c r="K5" s="101"/>
      <c r="L5" s="101"/>
    </row>
    <row r="6" spans="2:14" s="1" customFormat="1" ht="7.5" customHeight="1">
      <c r="B6" s="6"/>
      <c r="C6" s="7"/>
      <c r="D6" s="14"/>
      <c r="E6" s="4"/>
      <c r="F6" s="4"/>
      <c r="G6" s="4"/>
      <c r="H6" s="5"/>
      <c r="I6" s="5"/>
      <c r="J6" s="5"/>
      <c r="K6" s="30"/>
      <c r="L6" s="31"/>
    </row>
    <row r="7" spans="2:14" s="2" customFormat="1" ht="25.5" customHeight="1">
      <c r="B7" s="102" t="s">
        <v>294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4" s="2" customFormat="1" ht="15" customHeight="1">
      <c r="B8" s="10"/>
      <c r="C8" s="8"/>
      <c r="D8" s="16"/>
      <c r="E8" s="13"/>
      <c r="F8" s="13"/>
      <c r="G8" s="13"/>
      <c r="H8" s="20"/>
      <c r="I8" s="20"/>
      <c r="J8" s="20"/>
      <c r="K8" s="30"/>
      <c r="L8" s="41" t="s">
        <v>5</v>
      </c>
    </row>
    <row r="9" spans="2:14" s="2" customFormat="1" ht="141.75" customHeight="1">
      <c r="B9" s="11" t="s">
        <v>4</v>
      </c>
      <c r="C9" s="9" t="s">
        <v>54</v>
      </c>
      <c r="D9" s="35" t="s">
        <v>55</v>
      </c>
      <c r="E9" s="9" t="s">
        <v>0</v>
      </c>
      <c r="F9" s="9" t="s">
        <v>1</v>
      </c>
      <c r="G9" s="36" t="s">
        <v>2</v>
      </c>
      <c r="H9" s="9" t="s">
        <v>3</v>
      </c>
      <c r="I9" s="33" t="s">
        <v>295</v>
      </c>
      <c r="J9" s="33" t="s">
        <v>252</v>
      </c>
      <c r="K9" s="34" t="s">
        <v>253</v>
      </c>
      <c r="L9" s="34" t="s">
        <v>254</v>
      </c>
    </row>
    <row r="10" spans="2:14" s="40" customFormat="1" ht="12.75" customHeight="1">
      <c r="B10" s="38">
        <v>1</v>
      </c>
      <c r="C10" s="37">
        <v>2</v>
      </c>
      <c r="D10" s="38">
        <v>3</v>
      </c>
      <c r="E10" s="37">
        <v>4</v>
      </c>
      <c r="F10" s="37">
        <v>5</v>
      </c>
      <c r="G10" s="37">
        <v>6</v>
      </c>
      <c r="H10" s="37">
        <v>7</v>
      </c>
      <c r="I10" s="33">
        <v>8</v>
      </c>
      <c r="J10" s="33">
        <v>9</v>
      </c>
      <c r="K10" s="39">
        <v>10</v>
      </c>
      <c r="L10" s="39">
        <v>11</v>
      </c>
    </row>
    <row r="11" spans="2:14">
      <c r="B11" s="7"/>
      <c r="C11" s="17" t="s">
        <v>239</v>
      </c>
      <c r="D11" s="21"/>
      <c r="E11" s="44"/>
      <c r="F11" s="44"/>
      <c r="G11" s="44"/>
      <c r="H11" s="45"/>
      <c r="I11" s="71">
        <f>I12</f>
        <v>59059.445279999993</v>
      </c>
      <c r="J11" s="71">
        <f>J12</f>
        <v>59059.447059999999</v>
      </c>
      <c r="K11" s="71">
        <f>K12</f>
        <v>53975.563139999998</v>
      </c>
      <c r="L11" s="71">
        <f>K11/J11*100</f>
        <v>91.391920898217776</v>
      </c>
      <c r="N11" s="98"/>
    </row>
    <row r="12" spans="2:14" ht="25.5">
      <c r="B12" s="18" t="s">
        <v>6</v>
      </c>
      <c r="C12" s="97" t="s">
        <v>56</v>
      </c>
      <c r="D12" s="46">
        <v>992</v>
      </c>
      <c r="E12" s="22"/>
      <c r="F12" s="22"/>
      <c r="G12" s="22"/>
      <c r="H12" s="23"/>
      <c r="I12" s="71">
        <f>I13+I94+I100+I130+I150+I183+I190+I223+I216</f>
        <v>59059.445279999993</v>
      </c>
      <c r="J12" s="71">
        <f t="shared" ref="J12:K12" si="0">J13+J94+J100+J130+J150+J183+J190+J223+J216</f>
        <v>59059.447059999999</v>
      </c>
      <c r="K12" s="71">
        <f t="shared" si="0"/>
        <v>53975.563139999998</v>
      </c>
      <c r="L12" s="71">
        <f t="shared" ref="L12:L69" si="1">K12/J12*100</f>
        <v>91.391920898217776</v>
      </c>
      <c r="N12" s="98"/>
    </row>
    <row r="13" spans="2:14" s="57" customFormat="1">
      <c r="B13" s="60"/>
      <c r="C13" s="61" t="s">
        <v>7</v>
      </c>
      <c r="D13" s="62">
        <v>992</v>
      </c>
      <c r="E13" s="63" t="s">
        <v>8</v>
      </c>
      <c r="F13" s="63"/>
      <c r="G13" s="63"/>
      <c r="H13" s="64"/>
      <c r="I13" s="72">
        <f>I14+I19+I31+I40+I45</f>
        <v>16373.58545</v>
      </c>
      <c r="J13" s="72">
        <f>J14+J19+J31+J40+J45</f>
        <v>16373.58545</v>
      </c>
      <c r="K13" s="72">
        <f t="shared" ref="K13" si="2">K14+K19+K31+K40+K45</f>
        <v>16169.20933</v>
      </c>
      <c r="L13" s="71">
        <f t="shared" si="1"/>
        <v>98.751793731286881</v>
      </c>
      <c r="N13" s="99"/>
    </row>
    <row r="14" spans="2:14" s="57" customFormat="1" ht="38.25">
      <c r="B14" s="65"/>
      <c r="C14" s="19" t="s">
        <v>9</v>
      </c>
      <c r="D14" s="55">
        <v>992</v>
      </c>
      <c r="E14" s="25" t="s">
        <v>8</v>
      </c>
      <c r="F14" s="25" t="s">
        <v>10</v>
      </c>
      <c r="G14" s="25"/>
      <c r="H14" s="54"/>
      <c r="I14" s="73">
        <f>I15</f>
        <v>880.48299999999995</v>
      </c>
      <c r="J14" s="73">
        <f t="shared" ref="J14:K14" si="3">J15</f>
        <v>880.48299999999995</v>
      </c>
      <c r="K14" s="73">
        <f t="shared" si="3"/>
        <v>880.48299999999995</v>
      </c>
      <c r="L14" s="81">
        <f t="shared" si="1"/>
        <v>100</v>
      </c>
    </row>
    <row r="15" spans="2:14" s="57" customFormat="1" ht="12.75" customHeight="1">
      <c r="B15" s="65"/>
      <c r="C15" s="25" t="s">
        <v>155</v>
      </c>
      <c r="D15" s="55">
        <v>992</v>
      </c>
      <c r="E15" s="25" t="s">
        <v>8</v>
      </c>
      <c r="F15" s="25" t="s">
        <v>10</v>
      </c>
      <c r="G15" s="47">
        <v>8100000000</v>
      </c>
      <c r="H15" s="54"/>
      <c r="I15" s="73">
        <f>I17</f>
        <v>880.48299999999995</v>
      </c>
      <c r="J15" s="73">
        <f t="shared" ref="J15:K15" si="4">J17</f>
        <v>880.48299999999995</v>
      </c>
      <c r="K15" s="73">
        <f t="shared" si="4"/>
        <v>880.48299999999995</v>
      </c>
      <c r="L15" s="81">
        <f t="shared" si="1"/>
        <v>100</v>
      </c>
    </row>
    <row r="16" spans="2:14" s="57" customFormat="1" ht="25.5">
      <c r="B16" s="65"/>
      <c r="C16" s="25" t="s">
        <v>156</v>
      </c>
      <c r="D16" s="55">
        <v>992</v>
      </c>
      <c r="E16" s="25" t="s">
        <v>8</v>
      </c>
      <c r="F16" s="25" t="s">
        <v>10</v>
      </c>
      <c r="G16" s="47">
        <v>8110000000</v>
      </c>
      <c r="H16" s="54"/>
      <c r="I16" s="73">
        <f>I18</f>
        <v>880.48299999999995</v>
      </c>
      <c r="J16" s="73">
        <f t="shared" ref="J16:K16" si="5">J18</f>
        <v>880.48299999999995</v>
      </c>
      <c r="K16" s="73">
        <f t="shared" si="5"/>
        <v>880.48299999999995</v>
      </c>
      <c r="L16" s="81">
        <f t="shared" si="1"/>
        <v>100</v>
      </c>
    </row>
    <row r="17" spans="2:12" s="57" customFormat="1" ht="25.5">
      <c r="B17" s="65"/>
      <c r="C17" s="52" t="s">
        <v>46</v>
      </c>
      <c r="D17" s="55">
        <v>992</v>
      </c>
      <c r="E17" s="26" t="s">
        <v>8</v>
      </c>
      <c r="F17" s="26" t="s">
        <v>10</v>
      </c>
      <c r="G17" s="53" t="s">
        <v>210</v>
      </c>
      <c r="H17" s="29"/>
      <c r="I17" s="73">
        <f>I18</f>
        <v>880.48299999999995</v>
      </c>
      <c r="J17" s="73">
        <f t="shared" ref="J17:K17" si="6">J18</f>
        <v>880.48299999999995</v>
      </c>
      <c r="K17" s="73">
        <f t="shared" si="6"/>
        <v>880.48299999999995</v>
      </c>
      <c r="L17" s="81">
        <f t="shared" si="1"/>
        <v>100</v>
      </c>
    </row>
    <row r="18" spans="2:12" s="57" customFormat="1" ht="27" customHeight="1">
      <c r="B18" s="65"/>
      <c r="C18" s="19" t="s">
        <v>157</v>
      </c>
      <c r="D18" s="55">
        <v>992</v>
      </c>
      <c r="E18" s="26" t="s">
        <v>8</v>
      </c>
      <c r="F18" s="26" t="s">
        <v>10</v>
      </c>
      <c r="G18" s="53" t="s">
        <v>210</v>
      </c>
      <c r="H18" s="29" t="s">
        <v>94</v>
      </c>
      <c r="I18" s="73">
        <v>880.48299999999995</v>
      </c>
      <c r="J18" s="73">
        <v>880.48299999999995</v>
      </c>
      <c r="K18" s="73">
        <v>880.48299999999995</v>
      </c>
      <c r="L18" s="81">
        <f t="shared" si="1"/>
        <v>100</v>
      </c>
    </row>
    <row r="19" spans="2:12" s="57" customFormat="1" ht="54.75" customHeight="1">
      <c r="B19" s="65"/>
      <c r="C19" s="19" t="s">
        <v>100</v>
      </c>
      <c r="D19" s="55">
        <v>992</v>
      </c>
      <c r="E19" s="25" t="s">
        <v>8</v>
      </c>
      <c r="F19" s="25" t="s">
        <v>11</v>
      </c>
      <c r="G19" s="25"/>
      <c r="H19" s="54"/>
      <c r="I19" s="73">
        <f>I20+I27</f>
        <v>4256.1760000000004</v>
      </c>
      <c r="J19" s="73">
        <f t="shared" ref="J19:K19" si="7">J20+J27</f>
        <v>4256.1760000000004</v>
      </c>
      <c r="K19" s="73">
        <f t="shared" si="7"/>
        <v>4256.1760000000004</v>
      </c>
      <c r="L19" s="81">
        <f t="shared" si="1"/>
        <v>100</v>
      </c>
    </row>
    <row r="20" spans="2:12" s="57" customFormat="1" ht="27.75" customHeight="1">
      <c r="B20" s="65"/>
      <c r="C20" s="19" t="s">
        <v>58</v>
      </c>
      <c r="D20" s="55">
        <v>992</v>
      </c>
      <c r="E20" s="25" t="s">
        <v>8</v>
      </c>
      <c r="F20" s="25" t="s">
        <v>11</v>
      </c>
      <c r="G20" s="53" t="s">
        <v>102</v>
      </c>
      <c r="H20" s="29"/>
      <c r="I20" s="73">
        <f>I21</f>
        <v>4252.3760000000002</v>
      </c>
      <c r="J20" s="73">
        <f t="shared" ref="J20:K20" si="8">J21</f>
        <v>4252.3760000000002</v>
      </c>
      <c r="K20" s="73">
        <f t="shared" si="8"/>
        <v>4252.3760000000002</v>
      </c>
      <c r="L20" s="81">
        <f t="shared" si="1"/>
        <v>100</v>
      </c>
    </row>
    <row r="21" spans="2:12" s="57" customFormat="1" ht="25.5">
      <c r="B21" s="65"/>
      <c r="C21" s="19" t="s">
        <v>59</v>
      </c>
      <c r="D21" s="55">
        <v>992</v>
      </c>
      <c r="E21" s="25" t="s">
        <v>8</v>
      </c>
      <c r="F21" s="25" t="s">
        <v>11</v>
      </c>
      <c r="G21" s="54" t="s">
        <v>103</v>
      </c>
      <c r="H21" s="54"/>
      <c r="I21" s="73">
        <f>I22</f>
        <v>4252.3760000000002</v>
      </c>
      <c r="J21" s="73">
        <f t="shared" ref="J21:K22" si="9">J22</f>
        <v>4252.3760000000002</v>
      </c>
      <c r="K21" s="73">
        <f t="shared" si="9"/>
        <v>4252.3760000000002</v>
      </c>
      <c r="L21" s="81">
        <f t="shared" si="1"/>
        <v>100</v>
      </c>
    </row>
    <row r="22" spans="2:12" s="57" customFormat="1" ht="51">
      <c r="B22" s="65"/>
      <c r="C22" s="19" t="s">
        <v>101</v>
      </c>
      <c r="D22" s="55">
        <v>992</v>
      </c>
      <c r="E22" s="25" t="s">
        <v>8</v>
      </c>
      <c r="F22" s="25" t="s">
        <v>11</v>
      </c>
      <c r="G22" s="54" t="s">
        <v>104</v>
      </c>
      <c r="H22" s="54"/>
      <c r="I22" s="73">
        <f>I23</f>
        <v>4252.3760000000002</v>
      </c>
      <c r="J22" s="73">
        <f t="shared" si="9"/>
        <v>4252.3760000000002</v>
      </c>
      <c r="K22" s="73">
        <f t="shared" si="9"/>
        <v>4252.3760000000002</v>
      </c>
      <c r="L22" s="81">
        <f t="shared" si="1"/>
        <v>100</v>
      </c>
    </row>
    <row r="23" spans="2:12" s="57" customFormat="1" ht="25.5">
      <c r="B23" s="65"/>
      <c r="C23" s="25" t="s">
        <v>46</v>
      </c>
      <c r="D23" s="55">
        <v>992</v>
      </c>
      <c r="E23" s="25" t="s">
        <v>8</v>
      </c>
      <c r="F23" s="25" t="s">
        <v>11</v>
      </c>
      <c r="G23" s="54" t="s">
        <v>105</v>
      </c>
      <c r="H23" s="54"/>
      <c r="I23" s="73">
        <f>I24+I25+I26</f>
        <v>4252.3760000000002</v>
      </c>
      <c r="J23" s="73">
        <f t="shared" ref="J23:K23" si="10">J24+J25+J26</f>
        <v>4252.3760000000002</v>
      </c>
      <c r="K23" s="73">
        <f t="shared" si="10"/>
        <v>4252.3760000000002</v>
      </c>
      <c r="L23" s="81">
        <f t="shared" si="1"/>
        <v>100</v>
      </c>
    </row>
    <row r="24" spans="2:12" s="57" customFormat="1" ht="25.5">
      <c r="B24" s="65"/>
      <c r="C24" s="19" t="s">
        <v>158</v>
      </c>
      <c r="D24" s="55">
        <v>992</v>
      </c>
      <c r="E24" s="25" t="s">
        <v>8</v>
      </c>
      <c r="F24" s="25" t="s">
        <v>11</v>
      </c>
      <c r="G24" s="54" t="s">
        <v>105</v>
      </c>
      <c r="H24" s="29" t="s">
        <v>94</v>
      </c>
      <c r="I24" s="73">
        <v>4136.3760000000002</v>
      </c>
      <c r="J24" s="73">
        <v>4136.3760000000002</v>
      </c>
      <c r="K24" s="73">
        <v>4136.3760000000002</v>
      </c>
      <c r="L24" s="81">
        <f t="shared" si="1"/>
        <v>100</v>
      </c>
    </row>
    <row r="25" spans="2:12" s="57" customFormat="1" ht="12.75" customHeight="1">
      <c r="B25" s="65"/>
      <c r="C25" s="19" t="s">
        <v>57</v>
      </c>
      <c r="D25" s="55">
        <v>992</v>
      </c>
      <c r="E25" s="25" t="s">
        <v>8</v>
      </c>
      <c r="F25" s="25" t="s">
        <v>11</v>
      </c>
      <c r="G25" s="54" t="s">
        <v>105</v>
      </c>
      <c r="H25" s="29" t="s">
        <v>95</v>
      </c>
      <c r="I25" s="73">
        <v>96</v>
      </c>
      <c r="J25" s="73">
        <v>96</v>
      </c>
      <c r="K25" s="73">
        <v>96</v>
      </c>
      <c r="L25" s="81">
        <f t="shared" si="1"/>
        <v>100</v>
      </c>
    </row>
    <row r="26" spans="2:12" s="57" customFormat="1">
      <c r="B26" s="65"/>
      <c r="C26" s="19" t="s">
        <v>60</v>
      </c>
      <c r="D26" s="55">
        <v>992</v>
      </c>
      <c r="E26" s="25" t="s">
        <v>8</v>
      </c>
      <c r="F26" s="25" t="s">
        <v>11</v>
      </c>
      <c r="G26" s="54" t="s">
        <v>105</v>
      </c>
      <c r="H26" s="54" t="s">
        <v>96</v>
      </c>
      <c r="I26" s="73">
        <f>13+7</f>
        <v>20</v>
      </c>
      <c r="J26" s="73">
        <v>20</v>
      </c>
      <c r="K26" s="73">
        <v>20</v>
      </c>
      <c r="L26" s="81">
        <f t="shared" si="1"/>
        <v>100</v>
      </c>
    </row>
    <row r="27" spans="2:12" s="57" customFormat="1" ht="38.25">
      <c r="B27" s="65"/>
      <c r="C27" s="25" t="s">
        <v>47</v>
      </c>
      <c r="D27" s="55">
        <v>992</v>
      </c>
      <c r="E27" s="25" t="s">
        <v>8</v>
      </c>
      <c r="F27" s="25" t="s">
        <v>11</v>
      </c>
      <c r="G27" s="54" t="s">
        <v>106</v>
      </c>
      <c r="H27" s="54"/>
      <c r="I27" s="73">
        <f>I29</f>
        <v>3.8</v>
      </c>
      <c r="J27" s="73">
        <f t="shared" ref="J27:K27" si="11">J28</f>
        <v>3.8</v>
      </c>
      <c r="K27" s="73">
        <f t="shared" si="11"/>
        <v>3.8</v>
      </c>
      <c r="L27" s="81">
        <f t="shared" si="1"/>
        <v>100</v>
      </c>
    </row>
    <row r="28" spans="2:12" s="57" customFormat="1" ht="38.25">
      <c r="B28" s="65"/>
      <c r="C28" s="25" t="s">
        <v>159</v>
      </c>
      <c r="D28" s="55">
        <v>992</v>
      </c>
      <c r="E28" s="25" t="s">
        <v>8</v>
      </c>
      <c r="F28" s="25" t="s">
        <v>11</v>
      </c>
      <c r="G28" s="54" t="s">
        <v>160</v>
      </c>
      <c r="H28" s="54"/>
      <c r="I28" s="73">
        <f>I29</f>
        <v>3.8</v>
      </c>
      <c r="J28" s="73">
        <f t="shared" ref="J28:K29" si="12">J29</f>
        <v>3.8</v>
      </c>
      <c r="K28" s="73">
        <f t="shared" si="12"/>
        <v>3.8</v>
      </c>
      <c r="L28" s="81">
        <f t="shared" si="1"/>
        <v>100</v>
      </c>
    </row>
    <row r="29" spans="2:12" s="57" customFormat="1" ht="25.5">
      <c r="B29" s="65"/>
      <c r="C29" s="25" t="s">
        <v>48</v>
      </c>
      <c r="D29" s="55">
        <v>992</v>
      </c>
      <c r="E29" s="25" t="s">
        <v>8</v>
      </c>
      <c r="F29" s="25" t="s">
        <v>11</v>
      </c>
      <c r="G29" s="54" t="s">
        <v>161</v>
      </c>
      <c r="H29" s="54"/>
      <c r="I29" s="73">
        <f>I30</f>
        <v>3.8</v>
      </c>
      <c r="J29" s="73">
        <f t="shared" si="12"/>
        <v>3.8</v>
      </c>
      <c r="K29" s="73">
        <f t="shared" si="12"/>
        <v>3.8</v>
      </c>
      <c r="L29" s="81">
        <f t="shared" si="1"/>
        <v>100</v>
      </c>
    </row>
    <row r="30" spans="2:12" s="57" customFormat="1" ht="27" customHeight="1">
      <c r="B30" s="65"/>
      <c r="C30" s="19" t="s">
        <v>57</v>
      </c>
      <c r="D30" s="55">
        <v>992</v>
      </c>
      <c r="E30" s="25" t="s">
        <v>8</v>
      </c>
      <c r="F30" s="25" t="s">
        <v>11</v>
      </c>
      <c r="G30" s="54" t="s">
        <v>161</v>
      </c>
      <c r="H30" s="54" t="s">
        <v>95</v>
      </c>
      <c r="I30" s="73">
        <v>3.8</v>
      </c>
      <c r="J30" s="73">
        <v>3.8</v>
      </c>
      <c r="K30" s="73">
        <v>3.8</v>
      </c>
      <c r="L30" s="81">
        <f t="shared" si="1"/>
        <v>100</v>
      </c>
    </row>
    <row r="31" spans="2:12" s="57" customFormat="1" ht="39.75" customHeight="1">
      <c r="B31" s="65"/>
      <c r="C31" s="19" t="s">
        <v>12</v>
      </c>
      <c r="D31" s="55">
        <v>992</v>
      </c>
      <c r="E31" s="25" t="s">
        <v>8</v>
      </c>
      <c r="F31" s="25" t="s">
        <v>13</v>
      </c>
      <c r="G31" s="25"/>
      <c r="H31" s="54"/>
      <c r="I31" s="73">
        <f>I32+I36</f>
        <v>178.2</v>
      </c>
      <c r="J31" s="73">
        <f t="shared" ref="J31:K31" si="13">J32+J36</f>
        <v>178.2</v>
      </c>
      <c r="K31" s="73">
        <f t="shared" si="13"/>
        <v>178.2</v>
      </c>
      <c r="L31" s="81">
        <f t="shared" si="1"/>
        <v>100</v>
      </c>
    </row>
    <row r="32" spans="2:12" s="57" customFormat="1" ht="38.25">
      <c r="B32" s="65"/>
      <c r="C32" s="27" t="s">
        <v>49</v>
      </c>
      <c r="D32" s="55">
        <v>992</v>
      </c>
      <c r="E32" s="26" t="s">
        <v>8</v>
      </c>
      <c r="F32" s="26" t="s">
        <v>13</v>
      </c>
      <c r="G32" s="29" t="s">
        <v>107</v>
      </c>
      <c r="H32" s="54"/>
      <c r="I32" s="73">
        <f>I33</f>
        <v>116.5</v>
      </c>
      <c r="J32" s="73">
        <f t="shared" ref="J32:K32" si="14">J34</f>
        <v>116.5</v>
      </c>
      <c r="K32" s="73">
        <f t="shared" si="14"/>
        <v>116.5</v>
      </c>
      <c r="L32" s="81">
        <f t="shared" si="1"/>
        <v>100</v>
      </c>
    </row>
    <row r="33" spans="2:12" s="57" customFormat="1" ht="25.5">
      <c r="B33" s="65"/>
      <c r="C33" s="25" t="s">
        <v>162</v>
      </c>
      <c r="D33" s="55">
        <v>992</v>
      </c>
      <c r="E33" s="26" t="s">
        <v>8</v>
      </c>
      <c r="F33" s="26" t="s">
        <v>13</v>
      </c>
      <c r="G33" s="29" t="s">
        <v>163</v>
      </c>
      <c r="H33" s="54"/>
      <c r="I33" s="73">
        <f>I35</f>
        <v>116.5</v>
      </c>
      <c r="J33" s="73">
        <f t="shared" ref="J33:K34" si="15">J34</f>
        <v>116.5</v>
      </c>
      <c r="K33" s="73">
        <f t="shared" si="15"/>
        <v>116.5</v>
      </c>
      <c r="L33" s="81">
        <f t="shared" si="1"/>
        <v>100</v>
      </c>
    </row>
    <row r="34" spans="2:12" s="57" customFormat="1" ht="25.5">
      <c r="B34" s="65"/>
      <c r="C34" s="25" t="s">
        <v>46</v>
      </c>
      <c r="D34" s="55">
        <v>992</v>
      </c>
      <c r="E34" s="26" t="s">
        <v>8</v>
      </c>
      <c r="F34" s="26" t="s">
        <v>13</v>
      </c>
      <c r="G34" s="29" t="s">
        <v>164</v>
      </c>
      <c r="H34" s="54"/>
      <c r="I34" s="73">
        <f>I35</f>
        <v>116.5</v>
      </c>
      <c r="J34" s="73">
        <f t="shared" si="15"/>
        <v>116.5</v>
      </c>
      <c r="K34" s="73">
        <f t="shared" si="15"/>
        <v>116.5</v>
      </c>
      <c r="L34" s="81">
        <f t="shared" si="1"/>
        <v>100</v>
      </c>
    </row>
    <row r="35" spans="2:12" s="57" customFormat="1" ht="15.75" customHeight="1">
      <c r="B35" s="65"/>
      <c r="C35" s="19" t="s">
        <v>14</v>
      </c>
      <c r="D35" s="55">
        <v>992</v>
      </c>
      <c r="E35" s="26" t="s">
        <v>8</v>
      </c>
      <c r="F35" s="26" t="s">
        <v>13</v>
      </c>
      <c r="G35" s="29" t="s">
        <v>164</v>
      </c>
      <c r="H35" s="54" t="s">
        <v>15</v>
      </c>
      <c r="I35" s="73">
        <v>116.5</v>
      </c>
      <c r="J35" s="73">
        <v>116.5</v>
      </c>
      <c r="K35" s="73">
        <v>116.5</v>
      </c>
      <c r="L35" s="81">
        <f t="shared" si="1"/>
        <v>100</v>
      </c>
    </row>
    <row r="36" spans="2:12" s="57" customFormat="1" ht="27.75" customHeight="1">
      <c r="B36" s="43"/>
      <c r="C36" s="27" t="s">
        <v>256</v>
      </c>
      <c r="D36" s="55">
        <v>992</v>
      </c>
      <c r="E36" s="26" t="s">
        <v>8</v>
      </c>
      <c r="F36" s="26" t="s">
        <v>13</v>
      </c>
      <c r="G36" s="49">
        <v>8700000000</v>
      </c>
      <c r="H36" s="73"/>
      <c r="I36" s="73">
        <f>I37</f>
        <v>61.7</v>
      </c>
      <c r="J36" s="73">
        <f t="shared" ref="J36:K36" si="16">J37</f>
        <v>61.7</v>
      </c>
      <c r="K36" s="73">
        <f t="shared" si="16"/>
        <v>61.7</v>
      </c>
      <c r="L36" s="81">
        <f t="shared" si="1"/>
        <v>100</v>
      </c>
    </row>
    <row r="37" spans="2:12" s="57" customFormat="1" ht="63.75">
      <c r="B37" s="43"/>
      <c r="C37" s="27" t="s">
        <v>257</v>
      </c>
      <c r="D37" s="55">
        <v>992</v>
      </c>
      <c r="E37" s="26" t="s">
        <v>8</v>
      </c>
      <c r="F37" s="26" t="s">
        <v>13</v>
      </c>
      <c r="G37" s="49">
        <v>8710000000</v>
      </c>
      <c r="H37" s="73"/>
      <c r="I37" s="73">
        <f>I38</f>
        <v>61.7</v>
      </c>
      <c r="J37" s="73">
        <f t="shared" ref="J37:K38" si="17">J38</f>
        <v>61.7</v>
      </c>
      <c r="K37" s="73">
        <f t="shared" si="17"/>
        <v>61.7</v>
      </c>
      <c r="L37" s="81">
        <f t="shared" si="1"/>
        <v>100</v>
      </c>
    </row>
    <row r="38" spans="2:12" s="57" customFormat="1" ht="25.5">
      <c r="B38" s="43"/>
      <c r="C38" s="25" t="s">
        <v>46</v>
      </c>
      <c r="D38" s="55">
        <v>992</v>
      </c>
      <c r="E38" s="26" t="s">
        <v>8</v>
      </c>
      <c r="F38" s="26" t="s">
        <v>13</v>
      </c>
      <c r="G38" s="49">
        <v>8710000190</v>
      </c>
      <c r="H38" s="73"/>
      <c r="I38" s="73">
        <f>I39</f>
        <v>61.7</v>
      </c>
      <c r="J38" s="73">
        <f t="shared" si="17"/>
        <v>61.7</v>
      </c>
      <c r="K38" s="73">
        <f t="shared" si="17"/>
        <v>61.7</v>
      </c>
      <c r="L38" s="81">
        <f t="shared" si="1"/>
        <v>100</v>
      </c>
    </row>
    <row r="39" spans="2:12" s="57" customFormat="1">
      <c r="B39" s="43"/>
      <c r="C39" s="19" t="s">
        <v>14</v>
      </c>
      <c r="D39" s="55">
        <v>992</v>
      </c>
      <c r="E39" s="26" t="s">
        <v>8</v>
      </c>
      <c r="F39" s="26" t="s">
        <v>13</v>
      </c>
      <c r="G39" s="49">
        <v>8710000190</v>
      </c>
      <c r="H39" s="54">
        <v>540</v>
      </c>
      <c r="I39" s="73">
        <v>61.7</v>
      </c>
      <c r="J39" s="74">
        <v>61.7</v>
      </c>
      <c r="K39" s="74">
        <v>61.7</v>
      </c>
      <c r="L39" s="81">
        <f t="shared" si="1"/>
        <v>100</v>
      </c>
    </row>
    <row r="40" spans="2:12" s="57" customFormat="1">
      <c r="B40" s="42"/>
      <c r="C40" s="19" t="s">
        <v>16</v>
      </c>
      <c r="D40" s="55">
        <v>992</v>
      </c>
      <c r="E40" s="26" t="s">
        <v>8</v>
      </c>
      <c r="F40" s="26" t="s">
        <v>17</v>
      </c>
      <c r="G40" s="28"/>
      <c r="H40" s="29"/>
      <c r="I40" s="74">
        <f>I42</f>
        <v>200</v>
      </c>
      <c r="J40" s="74">
        <f t="shared" ref="J40:K40" si="18">J42</f>
        <v>200</v>
      </c>
      <c r="K40" s="74">
        <f t="shared" si="18"/>
        <v>0</v>
      </c>
      <c r="L40" s="81">
        <f t="shared" si="1"/>
        <v>0</v>
      </c>
    </row>
    <row r="41" spans="2:12" s="57" customFormat="1" ht="25.5">
      <c r="B41" s="42"/>
      <c r="C41" s="19" t="s">
        <v>50</v>
      </c>
      <c r="D41" s="55">
        <v>992</v>
      </c>
      <c r="E41" s="26" t="s">
        <v>8</v>
      </c>
      <c r="F41" s="26" t="s">
        <v>17</v>
      </c>
      <c r="G41" s="29" t="s">
        <v>108</v>
      </c>
      <c r="H41" s="29"/>
      <c r="I41" s="74">
        <f>I42</f>
        <v>200</v>
      </c>
      <c r="J41" s="74">
        <f t="shared" ref="J41:K43" si="19">J42</f>
        <v>200</v>
      </c>
      <c r="K41" s="74">
        <f t="shared" si="19"/>
        <v>0</v>
      </c>
      <c r="L41" s="81">
        <f t="shared" si="1"/>
        <v>0</v>
      </c>
    </row>
    <row r="42" spans="2:12" s="57" customFormat="1" ht="38.25">
      <c r="B42" s="42"/>
      <c r="C42" s="25" t="s">
        <v>165</v>
      </c>
      <c r="D42" s="55">
        <v>992</v>
      </c>
      <c r="E42" s="26" t="s">
        <v>8</v>
      </c>
      <c r="F42" s="26" t="s">
        <v>17</v>
      </c>
      <c r="G42" s="29" t="s">
        <v>167</v>
      </c>
      <c r="H42" s="29"/>
      <c r="I42" s="74">
        <f>I43</f>
        <v>200</v>
      </c>
      <c r="J42" s="74">
        <f t="shared" si="19"/>
        <v>200</v>
      </c>
      <c r="K42" s="74">
        <f t="shared" si="19"/>
        <v>0</v>
      </c>
      <c r="L42" s="81">
        <f t="shared" si="1"/>
        <v>0</v>
      </c>
    </row>
    <row r="43" spans="2:12" s="57" customFormat="1" ht="25.5">
      <c r="B43" s="42"/>
      <c r="C43" s="25" t="s">
        <v>166</v>
      </c>
      <c r="D43" s="55">
        <v>992</v>
      </c>
      <c r="E43" s="26" t="s">
        <v>8</v>
      </c>
      <c r="F43" s="26" t="s">
        <v>17</v>
      </c>
      <c r="G43" s="29" t="s">
        <v>168</v>
      </c>
      <c r="H43" s="29"/>
      <c r="I43" s="74">
        <f>I44</f>
        <v>200</v>
      </c>
      <c r="J43" s="74">
        <f t="shared" si="19"/>
        <v>200</v>
      </c>
      <c r="K43" s="74">
        <f t="shared" si="19"/>
        <v>0</v>
      </c>
      <c r="L43" s="81">
        <f t="shared" si="1"/>
        <v>0</v>
      </c>
    </row>
    <row r="44" spans="2:12" s="57" customFormat="1">
      <c r="B44" s="42"/>
      <c r="C44" s="19" t="s">
        <v>18</v>
      </c>
      <c r="D44" s="55">
        <v>992</v>
      </c>
      <c r="E44" s="26" t="s">
        <v>8</v>
      </c>
      <c r="F44" s="26" t="s">
        <v>17</v>
      </c>
      <c r="G44" s="29" t="s">
        <v>168</v>
      </c>
      <c r="H44" s="29" t="s">
        <v>19</v>
      </c>
      <c r="I44" s="74">
        <v>200</v>
      </c>
      <c r="J44" s="73">
        <v>200</v>
      </c>
      <c r="K44" s="73">
        <v>0</v>
      </c>
      <c r="L44" s="81">
        <f t="shared" si="1"/>
        <v>0</v>
      </c>
    </row>
    <row r="45" spans="2:12" s="57" customFormat="1">
      <c r="B45" s="65"/>
      <c r="C45" s="19" t="s">
        <v>20</v>
      </c>
      <c r="D45" s="55">
        <v>992</v>
      </c>
      <c r="E45" s="26" t="s">
        <v>8</v>
      </c>
      <c r="F45" s="26" t="s">
        <v>21</v>
      </c>
      <c r="G45" s="26"/>
      <c r="H45" s="29"/>
      <c r="I45" s="74">
        <f>I46+I66+I71+I76+I81+I90+I86</f>
        <v>10858.72645</v>
      </c>
      <c r="J45" s="74">
        <f t="shared" ref="J45:K45" si="20">J46+J66+J71+J76+J81+J90+J86</f>
        <v>10858.72645</v>
      </c>
      <c r="K45" s="74">
        <f t="shared" si="20"/>
        <v>10854.350329999999</v>
      </c>
      <c r="L45" s="81">
        <f t="shared" si="1"/>
        <v>99.959699509697103</v>
      </c>
    </row>
    <row r="46" spans="2:12" s="57" customFormat="1" ht="25.5">
      <c r="B46" s="65"/>
      <c r="C46" s="19" t="s">
        <v>58</v>
      </c>
      <c r="D46" s="55">
        <v>992</v>
      </c>
      <c r="E46" s="25" t="s">
        <v>8</v>
      </c>
      <c r="F46" s="25" t="s">
        <v>21</v>
      </c>
      <c r="G46" s="54" t="s">
        <v>102</v>
      </c>
      <c r="H46" s="54"/>
      <c r="I46" s="73">
        <f>I47+I51+I56+I62</f>
        <v>9775.9371699999992</v>
      </c>
      <c r="J46" s="73">
        <f>J47+J51+J56+J62</f>
        <v>9775.9371699999992</v>
      </c>
      <c r="K46" s="73">
        <f>K47+K51+K56+K62</f>
        <v>9771.5610499999984</v>
      </c>
      <c r="L46" s="81">
        <f t="shared" si="1"/>
        <v>99.955235800681791</v>
      </c>
    </row>
    <row r="47" spans="2:12" s="57" customFormat="1" ht="12.75" customHeight="1">
      <c r="B47" s="65"/>
      <c r="C47" s="25" t="s">
        <v>61</v>
      </c>
      <c r="D47" s="55">
        <v>992</v>
      </c>
      <c r="E47" s="25" t="s">
        <v>8</v>
      </c>
      <c r="F47" s="25" t="s">
        <v>21</v>
      </c>
      <c r="G47" s="29" t="s">
        <v>109</v>
      </c>
      <c r="H47" s="54"/>
      <c r="I47" s="73">
        <f>I48</f>
        <v>1528.00117</v>
      </c>
      <c r="J47" s="73">
        <f t="shared" ref="J47:K49" si="21">J48</f>
        <v>1528.00117</v>
      </c>
      <c r="K47" s="73">
        <f t="shared" si="21"/>
        <v>1528.00117</v>
      </c>
      <c r="L47" s="81">
        <f t="shared" si="1"/>
        <v>100</v>
      </c>
    </row>
    <row r="48" spans="2:12" s="57" customFormat="1">
      <c r="B48" s="65"/>
      <c r="C48" s="25" t="s">
        <v>110</v>
      </c>
      <c r="D48" s="55">
        <v>992</v>
      </c>
      <c r="E48" s="25" t="s">
        <v>8</v>
      </c>
      <c r="F48" s="25" t="s">
        <v>21</v>
      </c>
      <c r="G48" s="29" t="s">
        <v>111</v>
      </c>
      <c r="H48" s="54"/>
      <c r="I48" s="73">
        <f>I49</f>
        <v>1528.00117</v>
      </c>
      <c r="J48" s="73">
        <f t="shared" si="21"/>
        <v>1528.00117</v>
      </c>
      <c r="K48" s="73">
        <f t="shared" si="21"/>
        <v>1528.00117</v>
      </c>
      <c r="L48" s="81">
        <f t="shared" si="1"/>
        <v>100</v>
      </c>
    </row>
    <row r="49" spans="2:12" s="57" customFormat="1" ht="76.5">
      <c r="B49" s="65"/>
      <c r="C49" s="48" t="s">
        <v>51</v>
      </c>
      <c r="D49" s="55">
        <v>992</v>
      </c>
      <c r="E49" s="26" t="s">
        <v>8</v>
      </c>
      <c r="F49" s="26" t="s">
        <v>21</v>
      </c>
      <c r="G49" s="47">
        <v>5020110020</v>
      </c>
      <c r="H49" s="54"/>
      <c r="I49" s="73">
        <f>I50</f>
        <v>1528.00117</v>
      </c>
      <c r="J49" s="73">
        <f t="shared" si="21"/>
        <v>1528.00117</v>
      </c>
      <c r="K49" s="73">
        <f t="shared" si="21"/>
        <v>1528.00117</v>
      </c>
      <c r="L49" s="81">
        <f t="shared" si="1"/>
        <v>100</v>
      </c>
    </row>
    <row r="50" spans="2:12" s="57" customFormat="1" ht="25.5">
      <c r="B50" s="65"/>
      <c r="C50" s="19" t="s">
        <v>57</v>
      </c>
      <c r="D50" s="55">
        <v>992</v>
      </c>
      <c r="E50" s="25" t="s">
        <v>8</v>
      </c>
      <c r="F50" s="25" t="s">
        <v>21</v>
      </c>
      <c r="G50" s="47">
        <v>5020110020</v>
      </c>
      <c r="H50" s="54" t="s">
        <v>95</v>
      </c>
      <c r="I50" s="73">
        <v>1528.00117</v>
      </c>
      <c r="J50" s="73">
        <v>1528.00117</v>
      </c>
      <c r="K50" s="73">
        <v>1528.00117</v>
      </c>
      <c r="L50" s="81">
        <f t="shared" si="1"/>
        <v>100</v>
      </c>
    </row>
    <row r="51" spans="2:12" s="57" customFormat="1">
      <c r="B51" s="65"/>
      <c r="C51" s="19" t="s">
        <v>63</v>
      </c>
      <c r="D51" s="55">
        <v>992</v>
      </c>
      <c r="E51" s="25" t="s">
        <v>8</v>
      </c>
      <c r="F51" s="25" t="s">
        <v>21</v>
      </c>
      <c r="G51" s="29" t="s">
        <v>112</v>
      </c>
      <c r="H51" s="54"/>
      <c r="I51" s="73">
        <f>I52</f>
        <v>2463.1320000000001</v>
      </c>
      <c r="J51" s="73">
        <f t="shared" ref="J51:K52" si="22">J52</f>
        <v>2463.1320000000001</v>
      </c>
      <c r="K51" s="73">
        <f t="shared" si="22"/>
        <v>2463.1320000000001</v>
      </c>
      <c r="L51" s="81">
        <f t="shared" si="1"/>
        <v>100</v>
      </c>
    </row>
    <row r="52" spans="2:12" s="57" customFormat="1" ht="63.75">
      <c r="B52" s="65"/>
      <c r="C52" s="19" t="s">
        <v>113</v>
      </c>
      <c r="D52" s="55">
        <v>992</v>
      </c>
      <c r="E52" s="25" t="s">
        <v>8</v>
      </c>
      <c r="F52" s="25" t="s">
        <v>21</v>
      </c>
      <c r="G52" s="29" t="s">
        <v>114</v>
      </c>
      <c r="H52" s="54"/>
      <c r="I52" s="73">
        <f>I53</f>
        <v>2463.1320000000001</v>
      </c>
      <c r="J52" s="73">
        <f t="shared" si="22"/>
        <v>2463.1320000000001</v>
      </c>
      <c r="K52" s="73">
        <f t="shared" si="22"/>
        <v>2463.1320000000001</v>
      </c>
      <c r="L52" s="81">
        <f t="shared" si="1"/>
        <v>100</v>
      </c>
    </row>
    <row r="53" spans="2:12" s="57" customFormat="1" ht="30.75" customHeight="1">
      <c r="B53" s="65"/>
      <c r="C53" s="25" t="s">
        <v>52</v>
      </c>
      <c r="D53" s="55">
        <v>992</v>
      </c>
      <c r="E53" s="25" t="s">
        <v>8</v>
      </c>
      <c r="F53" s="25" t="s">
        <v>21</v>
      </c>
      <c r="G53" s="29" t="s">
        <v>115</v>
      </c>
      <c r="H53" s="54"/>
      <c r="I53" s="73">
        <f>I54+I55</f>
        <v>2463.1320000000001</v>
      </c>
      <c r="J53" s="73">
        <f t="shared" ref="J53:K53" si="23">J54+J55</f>
        <v>2463.1320000000001</v>
      </c>
      <c r="K53" s="73">
        <f t="shared" si="23"/>
        <v>2463.1320000000001</v>
      </c>
      <c r="L53" s="81">
        <f t="shared" si="1"/>
        <v>100</v>
      </c>
    </row>
    <row r="54" spans="2:12" s="57" customFormat="1" ht="27" customHeight="1">
      <c r="B54" s="65"/>
      <c r="C54" s="19" t="s">
        <v>64</v>
      </c>
      <c r="D54" s="55">
        <v>992</v>
      </c>
      <c r="E54" s="26" t="s">
        <v>8</v>
      </c>
      <c r="F54" s="26" t="s">
        <v>21</v>
      </c>
      <c r="G54" s="29" t="s">
        <v>115</v>
      </c>
      <c r="H54" s="54" t="s">
        <v>97</v>
      </c>
      <c r="I54" s="73">
        <v>2252.7910000000002</v>
      </c>
      <c r="J54" s="73">
        <v>2252.7910000000002</v>
      </c>
      <c r="K54" s="73">
        <v>2252.7910000000002</v>
      </c>
      <c r="L54" s="81">
        <f t="shared" si="1"/>
        <v>100</v>
      </c>
    </row>
    <row r="55" spans="2:12" s="57" customFormat="1" ht="25.5">
      <c r="B55" s="65"/>
      <c r="C55" s="19" t="s">
        <v>57</v>
      </c>
      <c r="D55" s="55">
        <v>992</v>
      </c>
      <c r="E55" s="26" t="s">
        <v>8</v>
      </c>
      <c r="F55" s="26" t="s">
        <v>21</v>
      </c>
      <c r="G55" s="29" t="s">
        <v>115</v>
      </c>
      <c r="H55" s="54" t="s">
        <v>95</v>
      </c>
      <c r="I55" s="73">
        <v>210.34100000000001</v>
      </c>
      <c r="J55" s="73">
        <v>210.34100000000001</v>
      </c>
      <c r="K55" s="73">
        <v>210.34100000000001</v>
      </c>
      <c r="L55" s="81">
        <f t="shared" si="1"/>
        <v>100</v>
      </c>
    </row>
    <row r="56" spans="2:12" s="57" customFormat="1" ht="27" customHeight="1">
      <c r="B56" s="65"/>
      <c r="C56" s="19" t="s">
        <v>211</v>
      </c>
      <c r="D56" s="55">
        <v>992</v>
      </c>
      <c r="E56" s="26" t="s">
        <v>8</v>
      </c>
      <c r="F56" s="26" t="s">
        <v>21</v>
      </c>
      <c r="G56" s="29" t="s">
        <v>116</v>
      </c>
      <c r="H56" s="54"/>
      <c r="I56" s="73">
        <f>I57</f>
        <v>5665.9039999999995</v>
      </c>
      <c r="J56" s="73">
        <f t="shared" ref="J56:K57" si="24">J57</f>
        <v>5665.9039999999995</v>
      </c>
      <c r="K56" s="73">
        <f t="shared" si="24"/>
        <v>5661.5278799999996</v>
      </c>
      <c r="L56" s="81">
        <f t="shared" si="1"/>
        <v>99.922763957878573</v>
      </c>
    </row>
    <row r="57" spans="2:12" s="57" customFormat="1" ht="51" customHeight="1">
      <c r="B57" s="65"/>
      <c r="C57" s="19" t="s">
        <v>117</v>
      </c>
      <c r="D57" s="55">
        <v>992</v>
      </c>
      <c r="E57" s="26" t="s">
        <v>8</v>
      </c>
      <c r="F57" s="26" t="s">
        <v>21</v>
      </c>
      <c r="G57" s="29" t="s">
        <v>118</v>
      </c>
      <c r="H57" s="54"/>
      <c r="I57" s="73">
        <f>I58</f>
        <v>5665.9039999999995</v>
      </c>
      <c r="J57" s="73">
        <f t="shared" si="24"/>
        <v>5665.9039999999995</v>
      </c>
      <c r="K57" s="73">
        <f t="shared" si="24"/>
        <v>5661.5278799999996</v>
      </c>
      <c r="L57" s="81">
        <f t="shared" si="1"/>
        <v>99.922763957878573</v>
      </c>
    </row>
    <row r="58" spans="2:12" s="57" customFormat="1" ht="25.5">
      <c r="B58" s="65"/>
      <c r="C58" s="25" t="s">
        <v>52</v>
      </c>
      <c r="D58" s="55">
        <v>992</v>
      </c>
      <c r="E58" s="26" t="s">
        <v>8</v>
      </c>
      <c r="F58" s="26" t="s">
        <v>21</v>
      </c>
      <c r="G58" s="29" t="s">
        <v>119</v>
      </c>
      <c r="H58" s="54"/>
      <c r="I58" s="73">
        <f>I59+I60+I61</f>
        <v>5665.9039999999995</v>
      </c>
      <c r="J58" s="73">
        <f t="shared" ref="J58:K58" si="25">J59+J60+J61</f>
        <v>5665.9039999999995</v>
      </c>
      <c r="K58" s="73">
        <f t="shared" si="25"/>
        <v>5661.5278799999996</v>
      </c>
      <c r="L58" s="81">
        <f t="shared" si="1"/>
        <v>99.922763957878573</v>
      </c>
    </row>
    <row r="59" spans="2:12" s="57" customFormat="1" ht="28.5" customHeight="1">
      <c r="B59" s="65"/>
      <c r="C59" s="19" t="s">
        <v>64</v>
      </c>
      <c r="D59" s="55">
        <v>992</v>
      </c>
      <c r="E59" s="26" t="s">
        <v>8</v>
      </c>
      <c r="F59" s="26" t="s">
        <v>21</v>
      </c>
      <c r="G59" s="29" t="s">
        <v>119</v>
      </c>
      <c r="H59" s="54" t="s">
        <v>97</v>
      </c>
      <c r="I59" s="73">
        <v>4765.2039999999997</v>
      </c>
      <c r="J59" s="73">
        <v>4765.2039999999997</v>
      </c>
      <c r="K59" s="73">
        <v>4765.2039999999997</v>
      </c>
      <c r="L59" s="81">
        <f t="shared" si="1"/>
        <v>100</v>
      </c>
    </row>
    <row r="60" spans="2:12" s="57" customFormat="1" ht="24" customHeight="1">
      <c r="B60" s="65"/>
      <c r="C60" s="19" t="s">
        <v>57</v>
      </c>
      <c r="D60" s="55">
        <v>992</v>
      </c>
      <c r="E60" s="26" t="s">
        <v>8</v>
      </c>
      <c r="F60" s="26" t="s">
        <v>21</v>
      </c>
      <c r="G60" s="29" t="s">
        <v>119</v>
      </c>
      <c r="H60" s="54" t="s">
        <v>95</v>
      </c>
      <c r="I60" s="73">
        <v>887.2</v>
      </c>
      <c r="J60" s="75">
        <v>887.2</v>
      </c>
      <c r="K60" s="75">
        <v>882.82388000000003</v>
      </c>
      <c r="L60" s="81">
        <f t="shared" si="1"/>
        <v>99.506749323715056</v>
      </c>
    </row>
    <row r="61" spans="2:12" s="57" customFormat="1" ht="17.25" customHeight="1">
      <c r="B61" s="65"/>
      <c r="C61" s="19" t="s">
        <v>60</v>
      </c>
      <c r="D61" s="55">
        <v>992</v>
      </c>
      <c r="E61" s="26" t="s">
        <v>8</v>
      </c>
      <c r="F61" s="26" t="s">
        <v>21</v>
      </c>
      <c r="G61" s="29" t="s">
        <v>119</v>
      </c>
      <c r="H61" s="54" t="s">
        <v>96</v>
      </c>
      <c r="I61" s="73">
        <v>13.5</v>
      </c>
      <c r="J61" s="75">
        <v>13.5</v>
      </c>
      <c r="K61" s="75">
        <v>13.5</v>
      </c>
      <c r="L61" s="81">
        <f t="shared" si="1"/>
        <v>100</v>
      </c>
    </row>
    <row r="62" spans="2:12" s="57" customFormat="1" ht="25.5">
      <c r="B62" s="65"/>
      <c r="C62" s="19" t="s">
        <v>62</v>
      </c>
      <c r="D62" s="55">
        <v>992</v>
      </c>
      <c r="E62" s="25" t="s">
        <v>8</v>
      </c>
      <c r="F62" s="25" t="s">
        <v>21</v>
      </c>
      <c r="G62" s="29" t="s">
        <v>120</v>
      </c>
      <c r="H62" s="54"/>
      <c r="I62" s="73">
        <f>I63</f>
        <v>118.9</v>
      </c>
      <c r="J62" s="73">
        <f t="shared" ref="J62:K64" si="26">J63</f>
        <v>118.9</v>
      </c>
      <c r="K62" s="73">
        <f t="shared" si="26"/>
        <v>118.9</v>
      </c>
      <c r="L62" s="81">
        <f t="shared" si="1"/>
        <v>100</v>
      </c>
    </row>
    <row r="63" spans="2:12" s="57" customFormat="1" ht="63.75">
      <c r="B63" s="65"/>
      <c r="C63" s="19" t="s">
        <v>121</v>
      </c>
      <c r="D63" s="55">
        <v>992</v>
      </c>
      <c r="E63" s="25" t="s">
        <v>8</v>
      </c>
      <c r="F63" s="25" t="s">
        <v>21</v>
      </c>
      <c r="G63" s="29" t="s">
        <v>122</v>
      </c>
      <c r="H63" s="54"/>
      <c r="I63" s="73">
        <f>I64</f>
        <v>118.9</v>
      </c>
      <c r="J63" s="73">
        <f t="shared" si="26"/>
        <v>118.9</v>
      </c>
      <c r="K63" s="73">
        <f t="shared" si="26"/>
        <v>118.9</v>
      </c>
      <c r="L63" s="81">
        <f t="shared" si="1"/>
        <v>100</v>
      </c>
    </row>
    <row r="64" spans="2:12" s="57" customFormat="1" ht="63.75">
      <c r="B64" s="65"/>
      <c r="C64" s="25" t="s">
        <v>123</v>
      </c>
      <c r="D64" s="55">
        <v>992</v>
      </c>
      <c r="E64" s="25" t="s">
        <v>8</v>
      </c>
      <c r="F64" s="25" t="s">
        <v>21</v>
      </c>
      <c r="G64" s="29" t="s">
        <v>124</v>
      </c>
      <c r="H64" s="54"/>
      <c r="I64" s="73">
        <f>I65</f>
        <v>118.9</v>
      </c>
      <c r="J64" s="73">
        <f t="shared" si="26"/>
        <v>118.9</v>
      </c>
      <c r="K64" s="73">
        <f t="shared" si="26"/>
        <v>118.9</v>
      </c>
      <c r="L64" s="81">
        <f t="shared" si="1"/>
        <v>100</v>
      </c>
    </row>
    <row r="65" spans="2:12" s="57" customFormat="1">
      <c r="B65" s="65"/>
      <c r="C65" s="19" t="s">
        <v>169</v>
      </c>
      <c r="D65" s="55">
        <v>992</v>
      </c>
      <c r="E65" s="25" t="s">
        <v>8</v>
      </c>
      <c r="F65" s="25" t="s">
        <v>21</v>
      </c>
      <c r="G65" s="29" t="s">
        <v>124</v>
      </c>
      <c r="H65" s="54" t="s">
        <v>53</v>
      </c>
      <c r="I65" s="73">
        <f>134.4-15.5</f>
        <v>118.9</v>
      </c>
      <c r="J65" s="75">
        <v>118.9</v>
      </c>
      <c r="K65" s="75">
        <v>118.9</v>
      </c>
      <c r="L65" s="81">
        <f t="shared" si="1"/>
        <v>100</v>
      </c>
    </row>
    <row r="66" spans="2:12" s="57" customFormat="1" ht="40.5" customHeight="1">
      <c r="B66" s="56"/>
      <c r="C66" s="48" t="s">
        <v>65</v>
      </c>
      <c r="D66" s="55">
        <v>992</v>
      </c>
      <c r="E66" s="25" t="s">
        <v>8</v>
      </c>
      <c r="F66" s="25" t="s">
        <v>21</v>
      </c>
      <c r="G66" s="49">
        <v>5100000000</v>
      </c>
      <c r="H66" s="50"/>
      <c r="I66" s="75">
        <f>I68</f>
        <v>74.766580000000005</v>
      </c>
      <c r="J66" s="75">
        <f t="shared" ref="J66:K66" si="27">J68</f>
        <v>74.766580000000005</v>
      </c>
      <c r="K66" s="75">
        <f t="shared" si="27"/>
        <v>74.766580000000005</v>
      </c>
      <c r="L66" s="81">
        <f t="shared" si="1"/>
        <v>100</v>
      </c>
    </row>
    <row r="67" spans="2:12" s="57" customFormat="1" ht="39.75" customHeight="1">
      <c r="B67" s="56"/>
      <c r="C67" s="19" t="s">
        <v>170</v>
      </c>
      <c r="D67" s="55">
        <v>992</v>
      </c>
      <c r="E67" s="25" t="s">
        <v>8</v>
      </c>
      <c r="F67" s="25" t="s">
        <v>21</v>
      </c>
      <c r="G67" s="49">
        <v>5110000000</v>
      </c>
      <c r="H67" s="50"/>
      <c r="I67" s="75">
        <f>I69</f>
        <v>74.766580000000005</v>
      </c>
      <c r="J67" s="75">
        <f t="shared" ref="J67:K67" si="28">J69</f>
        <v>74.766580000000005</v>
      </c>
      <c r="K67" s="75">
        <f t="shared" si="28"/>
        <v>74.766580000000005</v>
      </c>
      <c r="L67" s="81">
        <f t="shared" si="1"/>
        <v>100</v>
      </c>
    </row>
    <row r="68" spans="2:12" s="57" customFormat="1" ht="26.25" customHeight="1">
      <c r="B68" s="56"/>
      <c r="C68" s="86" t="s">
        <v>258</v>
      </c>
      <c r="D68" s="55">
        <v>992</v>
      </c>
      <c r="E68" s="25" t="s">
        <v>8</v>
      </c>
      <c r="F68" s="25" t="s">
        <v>21</v>
      </c>
      <c r="G68" s="49">
        <v>5110100000</v>
      </c>
      <c r="H68" s="50"/>
      <c r="I68" s="75">
        <f>I69</f>
        <v>74.766580000000005</v>
      </c>
      <c r="J68" s="75">
        <f t="shared" ref="J68:K69" si="29">J69</f>
        <v>74.766580000000005</v>
      </c>
      <c r="K68" s="75">
        <f t="shared" si="29"/>
        <v>74.766580000000005</v>
      </c>
      <c r="L68" s="81">
        <f t="shared" si="1"/>
        <v>100</v>
      </c>
    </row>
    <row r="69" spans="2:12" s="57" customFormat="1">
      <c r="B69" s="56"/>
      <c r="C69" s="87" t="s">
        <v>259</v>
      </c>
      <c r="D69" s="88">
        <v>992</v>
      </c>
      <c r="E69" s="86" t="s">
        <v>8</v>
      </c>
      <c r="F69" s="86" t="s">
        <v>21</v>
      </c>
      <c r="G69" s="80">
        <v>5110110050</v>
      </c>
      <c r="H69" s="89"/>
      <c r="I69" s="90">
        <f>I70</f>
        <v>74.766580000000005</v>
      </c>
      <c r="J69" s="90">
        <f t="shared" si="29"/>
        <v>74.766580000000005</v>
      </c>
      <c r="K69" s="90">
        <f t="shared" si="29"/>
        <v>74.766580000000005</v>
      </c>
      <c r="L69" s="81">
        <f t="shared" si="1"/>
        <v>100</v>
      </c>
    </row>
    <row r="70" spans="2:12" s="57" customFormat="1" ht="36.75" customHeight="1">
      <c r="B70" s="56"/>
      <c r="C70" s="87" t="s">
        <v>57</v>
      </c>
      <c r="D70" s="88">
        <v>992</v>
      </c>
      <c r="E70" s="91" t="s">
        <v>8</v>
      </c>
      <c r="F70" s="91" t="s">
        <v>21</v>
      </c>
      <c r="G70" s="80">
        <v>5110110050</v>
      </c>
      <c r="H70" s="70" t="s">
        <v>95</v>
      </c>
      <c r="I70" s="90">
        <f>94.7-19.93342</f>
        <v>74.766580000000005</v>
      </c>
      <c r="J70" s="75">
        <v>74.766580000000005</v>
      </c>
      <c r="K70" s="75">
        <v>74.766580000000005</v>
      </c>
      <c r="L70" s="81">
        <f t="shared" ref="L70:L128" si="30">K70/J70*100</f>
        <v>100</v>
      </c>
    </row>
    <row r="71" spans="2:12" s="57" customFormat="1" ht="36.75" customHeight="1">
      <c r="B71" s="56"/>
      <c r="C71" s="19" t="s">
        <v>171</v>
      </c>
      <c r="D71" s="55">
        <v>992</v>
      </c>
      <c r="E71" s="26" t="s">
        <v>8</v>
      </c>
      <c r="F71" s="26" t="s">
        <v>21</v>
      </c>
      <c r="G71" s="49">
        <v>5200000000</v>
      </c>
      <c r="H71" s="29"/>
      <c r="I71" s="75">
        <f>I73</f>
        <v>204.38</v>
      </c>
      <c r="J71" s="75">
        <f t="shared" ref="J71:K71" si="31">J73</f>
        <v>204.38</v>
      </c>
      <c r="K71" s="75">
        <f t="shared" si="31"/>
        <v>204.38</v>
      </c>
      <c r="L71" s="81">
        <f t="shared" si="30"/>
        <v>100</v>
      </c>
    </row>
    <row r="72" spans="2:12" s="57" customFormat="1" ht="26.25" customHeight="1">
      <c r="B72" s="56"/>
      <c r="C72" s="19" t="s">
        <v>172</v>
      </c>
      <c r="D72" s="55">
        <v>992</v>
      </c>
      <c r="E72" s="26" t="s">
        <v>8</v>
      </c>
      <c r="F72" s="26" t="s">
        <v>21</v>
      </c>
      <c r="G72" s="49">
        <v>5210000000</v>
      </c>
      <c r="H72" s="29"/>
      <c r="I72" s="75">
        <f>I74</f>
        <v>204.38</v>
      </c>
      <c r="J72" s="75">
        <f t="shared" ref="J72:K72" si="32">J74</f>
        <v>204.38</v>
      </c>
      <c r="K72" s="75">
        <f t="shared" si="32"/>
        <v>204.38</v>
      </c>
      <c r="L72" s="81">
        <f t="shared" si="30"/>
        <v>100</v>
      </c>
    </row>
    <row r="73" spans="2:12" s="57" customFormat="1" ht="27" customHeight="1">
      <c r="B73" s="56"/>
      <c r="C73" s="19" t="s">
        <v>125</v>
      </c>
      <c r="D73" s="55">
        <v>992</v>
      </c>
      <c r="E73" s="26" t="s">
        <v>8</v>
      </c>
      <c r="F73" s="26" t="s">
        <v>21</v>
      </c>
      <c r="G73" s="49">
        <v>5210100000</v>
      </c>
      <c r="H73" s="29"/>
      <c r="I73" s="75">
        <f>I74</f>
        <v>204.38</v>
      </c>
      <c r="J73" s="75">
        <f t="shared" ref="J73:K74" si="33">J74</f>
        <v>204.38</v>
      </c>
      <c r="K73" s="75">
        <f t="shared" si="33"/>
        <v>204.38</v>
      </c>
      <c r="L73" s="81">
        <f t="shared" si="30"/>
        <v>100</v>
      </c>
    </row>
    <row r="74" spans="2:12" s="57" customFormat="1" ht="25.5">
      <c r="B74" s="56"/>
      <c r="C74" s="19" t="s">
        <v>126</v>
      </c>
      <c r="D74" s="55">
        <v>992</v>
      </c>
      <c r="E74" s="26" t="s">
        <v>8</v>
      </c>
      <c r="F74" s="26" t="s">
        <v>21</v>
      </c>
      <c r="G74" s="49">
        <v>5210110030</v>
      </c>
      <c r="H74" s="29"/>
      <c r="I74" s="75">
        <f>I75</f>
        <v>204.38</v>
      </c>
      <c r="J74" s="75">
        <f t="shared" si="33"/>
        <v>204.38</v>
      </c>
      <c r="K74" s="75">
        <f t="shared" si="33"/>
        <v>204.38</v>
      </c>
      <c r="L74" s="81">
        <f t="shared" si="30"/>
        <v>100</v>
      </c>
    </row>
    <row r="75" spans="2:12" s="57" customFormat="1" ht="41.25" customHeight="1">
      <c r="B75" s="56"/>
      <c r="C75" s="19" t="s">
        <v>57</v>
      </c>
      <c r="D75" s="55">
        <v>992</v>
      </c>
      <c r="E75" s="26" t="s">
        <v>8</v>
      </c>
      <c r="F75" s="26" t="s">
        <v>21</v>
      </c>
      <c r="G75" s="49">
        <v>5210110030</v>
      </c>
      <c r="H75" s="29" t="s">
        <v>95</v>
      </c>
      <c r="I75" s="75">
        <v>204.38</v>
      </c>
      <c r="J75" s="75">
        <v>204.38</v>
      </c>
      <c r="K75" s="75">
        <v>204.38</v>
      </c>
      <c r="L75" s="81">
        <f t="shared" si="30"/>
        <v>100</v>
      </c>
    </row>
    <row r="76" spans="2:12" s="57" customFormat="1" ht="42.75" customHeight="1">
      <c r="B76" s="56"/>
      <c r="C76" s="19" t="s">
        <v>66</v>
      </c>
      <c r="D76" s="55">
        <v>992</v>
      </c>
      <c r="E76" s="26" t="s">
        <v>8</v>
      </c>
      <c r="F76" s="26" t="s">
        <v>21</v>
      </c>
      <c r="G76" s="49">
        <v>5300000000</v>
      </c>
      <c r="H76" s="29"/>
      <c r="I76" s="75">
        <f>I78</f>
        <v>533.92169999999999</v>
      </c>
      <c r="J76" s="75">
        <f t="shared" ref="J76:K76" si="34">J78</f>
        <v>533.92169999999999</v>
      </c>
      <c r="K76" s="75">
        <f t="shared" si="34"/>
        <v>533.92169999999999</v>
      </c>
      <c r="L76" s="81">
        <f t="shared" si="30"/>
        <v>100</v>
      </c>
    </row>
    <row r="77" spans="2:12" s="57" customFormat="1" ht="76.5">
      <c r="B77" s="56"/>
      <c r="C77" s="19" t="s">
        <v>173</v>
      </c>
      <c r="D77" s="55">
        <v>992</v>
      </c>
      <c r="E77" s="26" t="s">
        <v>8</v>
      </c>
      <c r="F77" s="26" t="s">
        <v>21</v>
      </c>
      <c r="G77" s="49">
        <v>5310000000</v>
      </c>
      <c r="H77" s="29"/>
      <c r="I77" s="75">
        <f>I79</f>
        <v>533.92169999999999</v>
      </c>
      <c r="J77" s="75">
        <f t="shared" ref="J77:K77" si="35">J79</f>
        <v>533.92169999999999</v>
      </c>
      <c r="K77" s="75">
        <f t="shared" si="35"/>
        <v>533.92169999999999</v>
      </c>
      <c r="L77" s="81">
        <f t="shared" si="30"/>
        <v>100</v>
      </c>
    </row>
    <row r="78" spans="2:12" s="57" customFormat="1" ht="44.25" customHeight="1">
      <c r="B78" s="56"/>
      <c r="C78" s="19" t="s">
        <v>67</v>
      </c>
      <c r="D78" s="55">
        <v>992</v>
      </c>
      <c r="E78" s="26" t="s">
        <v>8</v>
      </c>
      <c r="F78" s="26" t="s">
        <v>21</v>
      </c>
      <c r="G78" s="49">
        <v>5310100000</v>
      </c>
      <c r="H78" s="29"/>
      <c r="I78" s="75">
        <f>I79</f>
        <v>533.92169999999999</v>
      </c>
      <c r="J78" s="75">
        <f t="shared" ref="J78:K79" si="36">J79</f>
        <v>533.92169999999999</v>
      </c>
      <c r="K78" s="75">
        <f t="shared" si="36"/>
        <v>533.92169999999999</v>
      </c>
      <c r="L78" s="81">
        <f t="shared" si="30"/>
        <v>100</v>
      </c>
    </row>
    <row r="79" spans="2:12" s="57" customFormat="1" ht="38.25">
      <c r="B79" s="56"/>
      <c r="C79" s="19" t="s">
        <v>174</v>
      </c>
      <c r="D79" s="55">
        <v>992</v>
      </c>
      <c r="E79" s="26" t="s">
        <v>8</v>
      </c>
      <c r="F79" s="26" t="s">
        <v>21</v>
      </c>
      <c r="G79" s="49">
        <v>5310110040</v>
      </c>
      <c r="H79" s="29"/>
      <c r="I79" s="75">
        <f>I80</f>
        <v>533.92169999999999</v>
      </c>
      <c r="J79" s="75">
        <f t="shared" si="36"/>
        <v>533.92169999999999</v>
      </c>
      <c r="K79" s="75">
        <f t="shared" si="36"/>
        <v>533.92169999999999</v>
      </c>
      <c r="L79" s="81">
        <f t="shared" si="30"/>
        <v>100</v>
      </c>
    </row>
    <row r="80" spans="2:12" s="57" customFormat="1" ht="38.25" customHeight="1">
      <c r="B80" s="56"/>
      <c r="C80" s="19" t="s">
        <v>57</v>
      </c>
      <c r="D80" s="55">
        <v>992</v>
      </c>
      <c r="E80" s="26" t="s">
        <v>8</v>
      </c>
      <c r="F80" s="26" t="s">
        <v>21</v>
      </c>
      <c r="G80" s="49">
        <v>5310110040</v>
      </c>
      <c r="H80" s="49">
        <v>240</v>
      </c>
      <c r="I80" s="75">
        <v>533.92169999999999</v>
      </c>
      <c r="J80" s="75">
        <v>533.92169999999999</v>
      </c>
      <c r="K80" s="75">
        <v>533.92169999999999</v>
      </c>
      <c r="L80" s="81">
        <f t="shared" si="30"/>
        <v>100</v>
      </c>
    </row>
    <row r="81" spans="2:12" ht="26.25" customHeight="1">
      <c r="B81" s="56"/>
      <c r="C81" s="19" t="s">
        <v>212</v>
      </c>
      <c r="D81" s="55">
        <v>992</v>
      </c>
      <c r="E81" s="26" t="s">
        <v>8</v>
      </c>
      <c r="F81" s="26" t="s">
        <v>21</v>
      </c>
      <c r="G81" s="49">
        <v>5400000000</v>
      </c>
      <c r="H81" s="49"/>
      <c r="I81" s="75">
        <f>I82</f>
        <v>29.2</v>
      </c>
      <c r="J81" s="75">
        <f t="shared" ref="J81:K82" si="37">J82</f>
        <v>29.2</v>
      </c>
      <c r="K81" s="75">
        <f t="shared" si="37"/>
        <v>29.2</v>
      </c>
      <c r="L81" s="81">
        <f t="shared" si="30"/>
        <v>100</v>
      </c>
    </row>
    <row r="82" spans="2:12" ht="38.25">
      <c r="B82" s="56"/>
      <c r="C82" s="19" t="s">
        <v>175</v>
      </c>
      <c r="D82" s="55">
        <v>992</v>
      </c>
      <c r="E82" s="26" t="s">
        <v>8</v>
      </c>
      <c r="F82" s="26" t="s">
        <v>21</v>
      </c>
      <c r="G82" s="49">
        <v>5410000000</v>
      </c>
      <c r="H82" s="49"/>
      <c r="I82" s="75">
        <f>I83</f>
        <v>29.2</v>
      </c>
      <c r="J82" s="75">
        <f t="shared" si="37"/>
        <v>29.2</v>
      </c>
      <c r="K82" s="75">
        <f t="shared" si="37"/>
        <v>29.2</v>
      </c>
      <c r="L82" s="81">
        <f t="shared" si="30"/>
        <v>100</v>
      </c>
    </row>
    <row r="83" spans="2:12" ht="39.75" customHeight="1">
      <c r="B83" s="56"/>
      <c r="C83" s="24" t="s">
        <v>128</v>
      </c>
      <c r="D83" s="55">
        <v>992</v>
      </c>
      <c r="E83" s="26" t="s">
        <v>8</v>
      </c>
      <c r="F83" s="26" t="s">
        <v>21</v>
      </c>
      <c r="G83" s="49">
        <v>5410100000</v>
      </c>
      <c r="H83" s="49"/>
      <c r="I83" s="75">
        <f>I85</f>
        <v>29.2</v>
      </c>
      <c r="J83" s="75">
        <f t="shared" ref="J83:K83" si="38">J85</f>
        <v>29.2</v>
      </c>
      <c r="K83" s="75">
        <f t="shared" si="38"/>
        <v>29.2</v>
      </c>
      <c r="L83" s="81">
        <f t="shared" si="30"/>
        <v>100</v>
      </c>
    </row>
    <row r="84" spans="2:12" s="57" customFormat="1" ht="27.75" customHeight="1">
      <c r="B84" s="56"/>
      <c r="C84" s="24" t="s">
        <v>129</v>
      </c>
      <c r="D84" s="55">
        <v>992</v>
      </c>
      <c r="E84" s="26" t="s">
        <v>8</v>
      </c>
      <c r="F84" s="26" t="s">
        <v>21</v>
      </c>
      <c r="G84" s="49">
        <v>5410110120</v>
      </c>
      <c r="H84" s="49"/>
      <c r="I84" s="75">
        <f>I85</f>
        <v>29.2</v>
      </c>
      <c r="J84" s="75">
        <f t="shared" ref="J84:K84" si="39">J85</f>
        <v>29.2</v>
      </c>
      <c r="K84" s="75">
        <f t="shared" si="39"/>
        <v>29.2</v>
      </c>
      <c r="L84" s="81">
        <f t="shared" si="30"/>
        <v>100</v>
      </c>
    </row>
    <row r="85" spans="2:12" s="57" customFormat="1" ht="28.5" customHeight="1">
      <c r="B85" s="56"/>
      <c r="C85" s="19" t="s">
        <v>57</v>
      </c>
      <c r="D85" s="55">
        <v>992</v>
      </c>
      <c r="E85" s="26" t="s">
        <v>8</v>
      </c>
      <c r="F85" s="26" t="s">
        <v>21</v>
      </c>
      <c r="G85" s="49">
        <v>5410110120</v>
      </c>
      <c r="H85" s="49">
        <v>240</v>
      </c>
      <c r="I85" s="75">
        <v>29.2</v>
      </c>
      <c r="J85" s="75">
        <v>29.2</v>
      </c>
      <c r="K85" s="75">
        <v>29.2</v>
      </c>
      <c r="L85" s="81">
        <f t="shared" si="30"/>
        <v>100</v>
      </c>
    </row>
    <row r="86" spans="2:12" s="57" customFormat="1" ht="62.25" customHeight="1">
      <c r="B86" s="43"/>
      <c r="C86" s="76" t="s">
        <v>240</v>
      </c>
      <c r="D86" s="55">
        <v>992</v>
      </c>
      <c r="E86" s="26" t="s">
        <v>8</v>
      </c>
      <c r="F86" s="26" t="s">
        <v>21</v>
      </c>
      <c r="G86" s="29" t="s">
        <v>231</v>
      </c>
      <c r="H86" s="49"/>
      <c r="I86" s="75">
        <f>I87</f>
        <v>52.2</v>
      </c>
      <c r="J86" s="75">
        <f t="shared" ref="J86:K88" si="40">J87</f>
        <v>52.2</v>
      </c>
      <c r="K86" s="75">
        <f t="shared" si="40"/>
        <v>52.2</v>
      </c>
      <c r="L86" s="81">
        <f t="shared" si="30"/>
        <v>100</v>
      </c>
    </row>
    <row r="87" spans="2:12" s="57" customFormat="1" ht="51">
      <c r="B87" s="43"/>
      <c r="C87" s="76" t="s">
        <v>241</v>
      </c>
      <c r="D87" s="55">
        <v>992</v>
      </c>
      <c r="E87" s="26" t="s">
        <v>8</v>
      </c>
      <c r="F87" s="26" t="s">
        <v>21</v>
      </c>
      <c r="G87" s="29" t="s">
        <v>232</v>
      </c>
      <c r="H87" s="49"/>
      <c r="I87" s="75">
        <f>I88</f>
        <v>52.2</v>
      </c>
      <c r="J87" s="75">
        <f t="shared" si="40"/>
        <v>52.2</v>
      </c>
      <c r="K87" s="75">
        <f t="shared" si="40"/>
        <v>52.2</v>
      </c>
      <c r="L87" s="81">
        <f t="shared" si="30"/>
        <v>100</v>
      </c>
    </row>
    <row r="88" spans="2:12" s="57" customFormat="1" ht="16.5" customHeight="1">
      <c r="B88" s="43"/>
      <c r="C88" s="25" t="s">
        <v>46</v>
      </c>
      <c r="D88" s="55">
        <v>992</v>
      </c>
      <c r="E88" s="26" t="s">
        <v>8</v>
      </c>
      <c r="F88" s="26" t="s">
        <v>21</v>
      </c>
      <c r="G88" s="29" t="s">
        <v>260</v>
      </c>
      <c r="H88" s="49"/>
      <c r="I88" s="75">
        <f>I89</f>
        <v>52.2</v>
      </c>
      <c r="J88" s="75">
        <f t="shared" si="40"/>
        <v>52.2</v>
      </c>
      <c r="K88" s="75">
        <f t="shared" si="40"/>
        <v>52.2</v>
      </c>
      <c r="L88" s="81">
        <f t="shared" si="30"/>
        <v>100</v>
      </c>
    </row>
    <row r="89" spans="2:12" s="57" customFormat="1" ht="15" customHeight="1">
      <c r="B89" s="43"/>
      <c r="C89" s="19" t="s">
        <v>14</v>
      </c>
      <c r="D89" s="55">
        <v>992</v>
      </c>
      <c r="E89" s="26" t="s">
        <v>8</v>
      </c>
      <c r="F89" s="26" t="s">
        <v>21</v>
      </c>
      <c r="G89" s="29" t="s">
        <v>260</v>
      </c>
      <c r="H89" s="49">
        <v>540</v>
      </c>
      <c r="I89" s="75">
        <v>52.2</v>
      </c>
      <c r="J89" s="73">
        <v>52.2</v>
      </c>
      <c r="K89" s="73">
        <v>52.2</v>
      </c>
      <c r="L89" s="81">
        <f t="shared" si="30"/>
        <v>100</v>
      </c>
    </row>
    <row r="90" spans="2:12" s="57" customFormat="1">
      <c r="B90" s="56"/>
      <c r="C90" s="19" t="s">
        <v>261</v>
      </c>
      <c r="D90" s="55">
        <v>992</v>
      </c>
      <c r="E90" s="26" t="s">
        <v>8</v>
      </c>
      <c r="F90" s="26" t="s">
        <v>21</v>
      </c>
      <c r="G90" s="49">
        <v>8800000000</v>
      </c>
      <c r="H90" s="49"/>
      <c r="I90" s="75">
        <f>I91</f>
        <v>188.321</v>
      </c>
      <c r="J90" s="75">
        <f t="shared" ref="J90:K92" si="41">J91</f>
        <v>188.321</v>
      </c>
      <c r="K90" s="75">
        <f t="shared" si="41"/>
        <v>188.321</v>
      </c>
      <c r="L90" s="81">
        <f t="shared" si="30"/>
        <v>100</v>
      </c>
    </row>
    <row r="91" spans="2:12" s="57" customFormat="1" ht="25.5">
      <c r="B91" s="56"/>
      <c r="C91" s="19" t="s">
        <v>262</v>
      </c>
      <c r="D91" s="55">
        <v>992</v>
      </c>
      <c r="E91" s="26" t="s">
        <v>8</v>
      </c>
      <c r="F91" s="26" t="s">
        <v>21</v>
      </c>
      <c r="G91" s="49">
        <v>8810000000</v>
      </c>
      <c r="H91" s="49"/>
      <c r="I91" s="75">
        <f>I92</f>
        <v>188.321</v>
      </c>
      <c r="J91" s="75">
        <f t="shared" si="41"/>
        <v>188.321</v>
      </c>
      <c r="K91" s="75">
        <f t="shared" si="41"/>
        <v>188.321</v>
      </c>
      <c r="L91" s="81">
        <f t="shared" si="30"/>
        <v>100</v>
      </c>
    </row>
    <row r="92" spans="2:12" s="57" customFormat="1">
      <c r="B92" s="56"/>
      <c r="C92" s="19" t="s">
        <v>263</v>
      </c>
      <c r="D92" s="55">
        <v>992</v>
      </c>
      <c r="E92" s="26" t="s">
        <v>8</v>
      </c>
      <c r="F92" s="26" t="s">
        <v>21</v>
      </c>
      <c r="G92" s="49">
        <v>8810010230</v>
      </c>
      <c r="H92" s="49"/>
      <c r="I92" s="75">
        <f>I93</f>
        <v>188.321</v>
      </c>
      <c r="J92" s="75">
        <f t="shared" si="41"/>
        <v>188.321</v>
      </c>
      <c r="K92" s="75">
        <f t="shared" si="41"/>
        <v>188.321</v>
      </c>
      <c r="L92" s="81">
        <f t="shared" si="30"/>
        <v>100</v>
      </c>
    </row>
    <row r="93" spans="2:12" s="57" customFormat="1" ht="25.5">
      <c r="B93" s="56"/>
      <c r="C93" s="19" t="s">
        <v>57</v>
      </c>
      <c r="D93" s="55">
        <v>992</v>
      </c>
      <c r="E93" s="26" t="s">
        <v>8</v>
      </c>
      <c r="F93" s="26" t="s">
        <v>21</v>
      </c>
      <c r="G93" s="49">
        <v>8810010230</v>
      </c>
      <c r="H93" s="49">
        <v>240</v>
      </c>
      <c r="I93" s="75">
        <v>188.321</v>
      </c>
      <c r="J93" s="73">
        <v>188.321</v>
      </c>
      <c r="K93" s="73">
        <v>188.321</v>
      </c>
      <c r="L93" s="81">
        <f t="shared" si="30"/>
        <v>100</v>
      </c>
    </row>
    <row r="94" spans="2:12" s="57" customFormat="1" ht="15" customHeight="1">
      <c r="B94" s="60"/>
      <c r="C94" s="61" t="s">
        <v>22</v>
      </c>
      <c r="D94" s="62">
        <v>992</v>
      </c>
      <c r="E94" s="63" t="s">
        <v>10</v>
      </c>
      <c r="F94" s="63"/>
      <c r="G94" s="63"/>
      <c r="H94" s="64"/>
      <c r="I94" s="72">
        <f>I95</f>
        <v>243</v>
      </c>
      <c r="J94" s="72">
        <f t="shared" ref="J94:K95" si="42">J95</f>
        <v>243</v>
      </c>
      <c r="K94" s="72">
        <f t="shared" si="42"/>
        <v>243</v>
      </c>
      <c r="L94" s="71">
        <f t="shared" si="30"/>
        <v>100</v>
      </c>
    </row>
    <row r="95" spans="2:12" s="57" customFormat="1" ht="18" customHeight="1">
      <c r="B95" s="65"/>
      <c r="C95" s="19" t="s">
        <v>23</v>
      </c>
      <c r="D95" s="55">
        <v>992</v>
      </c>
      <c r="E95" s="26" t="s">
        <v>10</v>
      </c>
      <c r="F95" s="26" t="s">
        <v>24</v>
      </c>
      <c r="G95" s="26"/>
      <c r="H95" s="29"/>
      <c r="I95" s="73">
        <f>I96</f>
        <v>243</v>
      </c>
      <c r="J95" s="73">
        <f t="shared" si="42"/>
        <v>243</v>
      </c>
      <c r="K95" s="73">
        <f t="shared" si="42"/>
        <v>243</v>
      </c>
      <c r="L95" s="81">
        <f t="shared" si="30"/>
        <v>100</v>
      </c>
    </row>
    <row r="96" spans="2:12" s="57" customFormat="1" ht="42" customHeight="1">
      <c r="B96" s="65"/>
      <c r="C96" s="25" t="s">
        <v>47</v>
      </c>
      <c r="D96" s="55">
        <v>992</v>
      </c>
      <c r="E96" s="26" t="s">
        <v>10</v>
      </c>
      <c r="F96" s="26" t="s">
        <v>24</v>
      </c>
      <c r="G96" s="47">
        <v>8600000000</v>
      </c>
      <c r="H96" s="29"/>
      <c r="I96" s="73">
        <f>I98</f>
        <v>243</v>
      </c>
      <c r="J96" s="73">
        <f t="shared" ref="J96:K96" si="43">J98</f>
        <v>243</v>
      </c>
      <c r="K96" s="73">
        <f t="shared" si="43"/>
        <v>243</v>
      </c>
      <c r="L96" s="81">
        <f t="shared" si="30"/>
        <v>100</v>
      </c>
    </row>
    <row r="97" spans="2:12" s="57" customFormat="1" ht="39.75" customHeight="1">
      <c r="B97" s="65"/>
      <c r="C97" s="25" t="s">
        <v>159</v>
      </c>
      <c r="D97" s="55">
        <v>992</v>
      </c>
      <c r="E97" s="26" t="s">
        <v>10</v>
      </c>
      <c r="F97" s="26" t="s">
        <v>24</v>
      </c>
      <c r="G97" s="47">
        <v>8610000000</v>
      </c>
      <c r="H97" s="29"/>
      <c r="I97" s="73">
        <f>I99</f>
        <v>243</v>
      </c>
      <c r="J97" s="73">
        <f t="shared" ref="J97:K97" si="44">J99</f>
        <v>243</v>
      </c>
      <c r="K97" s="73">
        <f t="shared" si="44"/>
        <v>243</v>
      </c>
      <c r="L97" s="81">
        <f t="shared" si="30"/>
        <v>100</v>
      </c>
    </row>
    <row r="98" spans="2:12" s="57" customFormat="1" ht="42.75" customHeight="1">
      <c r="B98" s="65"/>
      <c r="C98" s="19" t="s">
        <v>25</v>
      </c>
      <c r="D98" s="55">
        <v>992</v>
      </c>
      <c r="E98" s="26" t="s">
        <v>10</v>
      </c>
      <c r="F98" s="26" t="s">
        <v>24</v>
      </c>
      <c r="G98" s="29" t="s">
        <v>213</v>
      </c>
      <c r="H98" s="29"/>
      <c r="I98" s="73">
        <f>I99</f>
        <v>243</v>
      </c>
      <c r="J98" s="73">
        <f t="shared" ref="J98:K98" si="45">J99</f>
        <v>243</v>
      </c>
      <c r="K98" s="73">
        <f t="shared" si="45"/>
        <v>243</v>
      </c>
      <c r="L98" s="81">
        <f t="shared" si="30"/>
        <v>100</v>
      </c>
    </row>
    <row r="99" spans="2:12" s="57" customFormat="1" ht="25.5">
      <c r="B99" s="65"/>
      <c r="C99" s="19" t="s">
        <v>157</v>
      </c>
      <c r="D99" s="55">
        <v>992</v>
      </c>
      <c r="E99" s="26" t="s">
        <v>10</v>
      </c>
      <c r="F99" s="26" t="s">
        <v>24</v>
      </c>
      <c r="G99" s="29" t="s">
        <v>213</v>
      </c>
      <c r="H99" s="29" t="s">
        <v>94</v>
      </c>
      <c r="I99" s="73">
        <f>212.3+30.7</f>
        <v>243</v>
      </c>
      <c r="J99" s="73">
        <v>243</v>
      </c>
      <c r="K99" s="73">
        <v>243</v>
      </c>
      <c r="L99" s="81">
        <f t="shared" si="30"/>
        <v>100</v>
      </c>
    </row>
    <row r="100" spans="2:12" s="57" customFormat="1" ht="13.5" customHeight="1">
      <c r="B100" s="60"/>
      <c r="C100" s="61" t="s">
        <v>26</v>
      </c>
      <c r="D100" s="62">
        <v>992</v>
      </c>
      <c r="E100" s="66" t="s">
        <v>24</v>
      </c>
      <c r="F100" s="66"/>
      <c r="G100" s="66"/>
      <c r="H100" s="67"/>
      <c r="I100" s="72">
        <f>I101+I107</f>
        <v>464.66332999999997</v>
      </c>
      <c r="J100" s="72">
        <f t="shared" ref="J100:K100" si="46">J101+J107</f>
        <v>464.66332999999997</v>
      </c>
      <c r="K100" s="72">
        <f t="shared" si="46"/>
        <v>464.66332999999997</v>
      </c>
      <c r="L100" s="71">
        <f t="shared" si="30"/>
        <v>100</v>
      </c>
    </row>
    <row r="101" spans="2:12" s="57" customFormat="1" ht="42" customHeight="1">
      <c r="B101" s="65"/>
      <c r="C101" s="19" t="s">
        <v>27</v>
      </c>
      <c r="D101" s="55">
        <v>992</v>
      </c>
      <c r="E101" s="26" t="s">
        <v>24</v>
      </c>
      <c r="F101" s="26" t="s">
        <v>28</v>
      </c>
      <c r="G101" s="26"/>
      <c r="H101" s="29"/>
      <c r="I101" s="73">
        <f>I102</f>
        <v>10</v>
      </c>
      <c r="J101" s="73">
        <f t="shared" ref="J101:K102" si="47">J102</f>
        <v>10</v>
      </c>
      <c r="K101" s="73">
        <f t="shared" si="47"/>
        <v>10</v>
      </c>
      <c r="L101" s="81">
        <f t="shared" si="30"/>
        <v>100</v>
      </c>
    </row>
    <row r="102" spans="2:12" s="57" customFormat="1" ht="43.5" customHeight="1">
      <c r="B102" s="65"/>
      <c r="C102" s="19" t="s">
        <v>70</v>
      </c>
      <c r="D102" s="55">
        <v>992</v>
      </c>
      <c r="E102" s="26" t="s">
        <v>24</v>
      </c>
      <c r="F102" s="26" t="s">
        <v>28</v>
      </c>
      <c r="G102" s="29" t="s">
        <v>182</v>
      </c>
      <c r="H102" s="29"/>
      <c r="I102" s="73">
        <f>I103</f>
        <v>10</v>
      </c>
      <c r="J102" s="73">
        <f t="shared" si="47"/>
        <v>10</v>
      </c>
      <c r="K102" s="73">
        <f t="shared" si="47"/>
        <v>10</v>
      </c>
      <c r="L102" s="81">
        <f t="shared" si="30"/>
        <v>100</v>
      </c>
    </row>
    <row r="103" spans="2:12" s="57" customFormat="1" ht="43.5" customHeight="1">
      <c r="B103" s="65"/>
      <c r="C103" s="19" t="s">
        <v>131</v>
      </c>
      <c r="D103" s="55">
        <v>992</v>
      </c>
      <c r="E103" s="26" t="s">
        <v>24</v>
      </c>
      <c r="F103" s="26" t="s">
        <v>28</v>
      </c>
      <c r="G103" s="29" t="s">
        <v>183</v>
      </c>
      <c r="H103" s="29"/>
      <c r="I103" s="73">
        <f>I105</f>
        <v>10</v>
      </c>
      <c r="J103" s="73">
        <f t="shared" ref="J103:K103" si="48">J105</f>
        <v>10</v>
      </c>
      <c r="K103" s="73">
        <f t="shared" si="48"/>
        <v>10</v>
      </c>
      <c r="L103" s="81">
        <f t="shared" si="30"/>
        <v>100</v>
      </c>
    </row>
    <row r="104" spans="2:12" s="57" customFormat="1" ht="28.5" customHeight="1">
      <c r="B104" s="65"/>
      <c r="C104" s="19" t="s">
        <v>176</v>
      </c>
      <c r="D104" s="55">
        <v>992</v>
      </c>
      <c r="E104" s="26" t="s">
        <v>24</v>
      </c>
      <c r="F104" s="26" t="s">
        <v>28</v>
      </c>
      <c r="G104" s="29" t="s">
        <v>184</v>
      </c>
      <c r="H104" s="29"/>
      <c r="I104" s="73">
        <f>I106</f>
        <v>10</v>
      </c>
      <c r="J104" s="73">
        <f t="shared" ref="J104:K104" si="49">J106</f>
        <v>10</v>
      </c>
      <c r="K104" s="73">
        <f t="shared" si="49"/>
        <v>10</v>
      </c>
      <c r="L104" s="81">
        <f t="shared" si="30"/>
        <v>100</v>
      </c>
    </row>
    <row r="105" spans="2:12" s="57" customFormat="1" ht="38.25">
      <c r="B105" s="65"/>
      <c r="C105" s="19" t="s">
        <v>177</v>
      </c>
      <c r="D105" s="55">
        <v>992</v>
      </c>
      <c r="E105" s="26" t="s">
        <v>24</v>
      </c>
      <c r="F105" s="26" t="s">
        <v>28</v>
      </c>
      <c r="G105" s="29" t="s">
        <v>214</v>
      </c>
      <c r="H105" s="29"/>
      <c r="I105" s="73">
        <f>I106</f>
        <v>10</v>
      </c>
      <c r="J105" s="73">
        <f t="shared" ref="J105:K105" si="50">J106</f>
        <v>10</v>
      </c>
      <c r="K105" s="73">
        <f t="shared" si="50"/>
        <v>10</v>
      </c>
      <c r="L105" s="81">
        <f t="shared" si="30"/>
        <v>100</v>
      </c>
    </row>
    <row r="106" spans="2:12" s="57" customFormat="1" ht="27.75" customHeight="1">
      <c r="B106" s="65"/>
      <c r="C106" s="19" t="s">
        <v>57</v>
      </c>
      <c r="D106" s="55">
        <v>992</v>
      </c>
      <c r="E106" s="26" t="s">
        <v>24</v>
      </c>
      <c r="F106" s="26" t="s">
        <v>28</v>
      </c>
      <c r="G106" s="29" t="s">
        <v>214</v>
      </c>
      <c r="H106" s="29" t="s">
        <v>95</v>
      </c>
      <c r="I106" s="73">
        <v>10</v>
      </c>
      <c r="J106" s="73">
        <v>10</v>
      </c>
      <c r="K106" s="73">
        <v>10</v>
      </c>
      <c r="L106" s="81">
        <f t="shared" si="30"/>
        <v>100</v>
      </c>
    </row>
    <row r="107" spans="2:12" s="57" customFormat="1" ht="12.75" customHeight="1">
      <c r="B107" s="65"/>
      <c r="C107" s="19" t="s">
        <v>29</v>
      </c>
      <c r="D107" s="55">
        <v>992</v>
      </c>
      <c r="E107" s="26" t="s">
        <v>24</v>
      </c>
      <c r="F107" s="26" t="s">
        <v>30</v>
      </c>
      <c r="G107" s="26"/>
      <c r="H107" s="29"/>
      <c r="I107" s="73">
        <f>I108+I125</f>
        <v>454.66332999999997</v>
      </c>
      <c r="J107" s="73">
        <f t="shared" ref="J107:K107" si="51">J108+J125</f>
        <v>454.66332999999997</v>
      </c>
      <c r="K107" s="73">
        <f t="shared" si="51"/>
        <v>454.66332999999997</v>
      </c>
      <c r="L107" s="81">
        <f t="shared" si="30"/>
        <v>100</v>
      </c>
    </row>
    <row r="108" spans="2:12" s="57" customFormat="1" ht="24.75" customHeight="1">
      <c r="B108" s="65"/>
      <c r="C108" s="19" t="s">
        <v>71</v>
      </c>
      <c r="D108" s="55">
        <v>992</v>
      </c>
      <c r="E108" s="26" t="s">
        <v>24</v>
      </c>
      <c r="F108" s="26" t="s">
        <v>30</v>
      </c>
      <c r="G108" s="29" t="s">
        <v>182</v>
      </c>
      <c r="H108" s="29"/>
      <c r="I108" s="73">
        <f>I110+I113+I117+I121</f>
        <v>449.66332999999997</v>
      </c>
      <c r="J108" s="73">
        <f t="shared" ref="J108:K108" si="52">J110+J113+J117+J121</f>
        <v>449.66332999999997</v>
      </c>
      <c r="K108" s="73">
        <f t="shared" si="52"/>
        <v>449.66332999999997</v>
      </c>
      <c r="L108" s="81">
        <f t="shared" si="30"/>
        <v>100</v>
      </c>
    </row>
    <row r="109" spans="2:12" s="57" customFormat="1" ht="25.5" customHeight="1">
      <c r="B109" s="65"/>
      <c r="C109" s="19" t="s">
        <v>72</v>
      </c>
      <c r="D109" s="55">
        <v>992</v>
      </c>
      <c r="E109" s="26" t="s">
        <v>24</v>
      </c>
      <c r="F109" s="26" t="s">
        <v>30</v>
      </c>
      <c r="G109" s="29" t="s">
        <v>215</v>
      </c>
      <c r="H109" s="29"/>
      <c r="I109" s="73">
        <f>I111</f>
        <v>156.66333</v>
      </c>
      <c r="J109" s="73">
        <f t="shared" ref="J109:K109" si="53">J111</f>
        <v>156.66333</v>
      </c>
      <c r="K109" s="73">
        <f t="shared" si="53"/>
        <v>156.66333</v>
      </c>
      <c r="L109" s="81">
        <f t="shared" si="30"/>
        <v>100</v>
      </c>
    </row>
    <row r="110" spans="2:12" s="57" customFormat="1" ht="25.5" customHeight="1">
      <c r="B110" s="65"/>
      <c r="C110" s="19" t="s">
        <v>178</v>
      </c>
      <c r="D110" s="55">
        <v>992</v>
      </c>
      <c r="E110" s="26" t="s">
        <v>24</v>
      </c>
      <c r="F110" s="26" t="s">
        <v>30</v>
      </c>
      <c r="G110" s="29" t="s">
        <v>216</v>
      </c>
      <c r="H110" s="29"/>
      <c r="I110" s="73">
        <f>I112</f>
        <v>156.66333</v>
      </c>
      <c r="J110" s="73">
        <f t="shared" ref="J110:K110" si="54">J112</f>
        <v>156.66333</v>
      </c>
      <c r="K110" s="73">
        <f t="shared" si="54"/>
        <v>156.66333</v>
      </c>
      <c r="L110" s="81">
        <f t="shared" si="30"/>
        <v>100</v>
      </c>
    </row>
    <row r="111" spans="2:12" s="57" customFormat="1" ht="25.5" customHeight="1">
      <c r="B111" s="65"/>
      <c r="C111" s="19" t="s">
        <v>73</v>
      </c>
      <c r="D111" s="55">
        <v>992</v>
      </c>
      <c r="E111" s="26" t="s">
        <v>24</v>
      </c>
      <c r="F111" s="26" t="s">
        <v>30</v>
      </c>
      <c r="G111" s="29" t="s">
        <v>217</v>
      </c>
      <c r="H111" s="29"/>
      <c r="I111" s="73">
        <f>I110</f>
        <v>156.66333</v>
      </c>
      <c r="J111" s="73">
        <f t="shared" ref="J111:K111" si="55">J110</f>
        <v>156.66333</v>
      </c>
      <c r="K111" s="73">
        <f t="shared" si="55"/>
        <v>156.66333</v>
      </c>
      <c r="L111" s="81">
        <f t="shared" si="30"/>
        <v>100</v>
      </c>
    </row>
    <row r="112" spans="2:12" s="57" customFormat="1" ht="25.5" customHeight="1">
      <c r="B112" s="65"/>
      <c r="C112" s="19" t="s">
        <v>57</v>
      </c>
      <c r="D112" s="55">
        <v>992</v>
      </c>
      <c r="E112" s="26" t="s">
        <v>24</v>
      </c>
      <c r="F112" s="26" t="s">
        <v>30</v>
      </c>
      <c r="G112" s="29" t="s">
        <v>217</v>
      </c>
      <c r="H112" s="29" t="s">
        <v>95</v>
      </c>
      <c r="I112" s="73">
        <v>156.66333</v>
      </c>
      <c r="J112" s="73">
        <v>156.66333</v>
      </c>
      <c r="K112" s="73">
        <v>156.66333</v>
      </c>
      <c r="L112" s="81">
        <f t="shared" si="30"/>
        <v>100</v>
      </c>
    </row>
    <row r="113" spans="2:12" s="57" customFormat="1" ht="25.5" customHeight="1">
      <c r="B113" s="65"/>
      <c r="C113" s="19" t="s">
        <v>74</v>
      </c>
      <c r="D113" s="55">
        <v>992</v>
      </c>
      <c r="E113" s="26" t="s">
        <v>24</v>
      </c>
      <c r="F113" s="26" t="s">
        <v>30</v>
      </c>
      <c r="G113" s="29" t="s">
        <v>218</v>
      </c>
      <c r="H113" s="29"/>
      <c r="I113" s="73">
        <f>I114</f>
        <v>278</v>
      </c>
      <c r="J113" s="73">
        <f t="shared" ref="J113:K115" si="56">J114</f>
        <v>278</v>
      </c>
      <c r="K113" s="73">
        <f t="shared" si="56"/>
        <v>278</v>
      </c>
      <c r="L113" s="81">
        <f t="shared" si="30"/>
        <v>100</v>
      </c>
    </row>
    <row r="114" spans="2:12" s="57" customFormat="1" ht="25.5" customHeight="1">
      <c r="B114" s="65"/>
      <c r="C114" s="19" t="s">
        <v>133</v>
      </c>
      <c r="D114" s="55">
        <v>992</v>
      </c>
      <c r="E114" s="26" t="s">
        <v>24</v>
      </c>
      <c r="F114" s="26" t="s">
        <v>30</v>
      </c>
      <c r="G114" s="29" t="s">
        <v>219</v>
      </c>
      <c r="H114" s="29"/>
      <c r="I114" s="73">
        <f>I115</f>
        <v>278</v>
      </c>
      <c r="J114" s="73">
        <f t="shared" si="56"/>
        <v>278</v>
      </c>
      <c r="K114" s="73">
        <f t="shared" si="56"/>
        <v>278</v>
      </c>
      <c r="L114" s="81">
        <f t="shared" si="30"/>
        <v>100</v>
      </c>
    </row>
    <row r="115" spans="2:12" s="57" customFormat="1" ht="25.5">
      <c r="B115" s="65"/>
      <c r="C115" s="19" t="s">
        <v>75</v>
      </c>
      <c r="D115" s="55">
        <v>992</v>
      </c>
      <c r="E115" s="26" t="s">
        <v>24</v>
      </c>
      <c r="F115" s="26" t="s">
        <v>30</v>
      </c>
      <c r="G115" s="29" t="s">
        <v>220</v>
      </c>
      <c r="H115" s="29"/>
      <c r="I115" s="73">
        <f>I116</f>
        <v>278</v>
      </c>
      <c r="J115" s="73">
        <f t="shared" si="56"/>
        <v>278</v>
      </c>
      <c r="K115" s="73">
        <f t="shared" si="56"/>
        <v>278</v>
      </c>
      <c r="L115" s="81">
        <f t="shared" si="30"/>
        <v>100</v>
      </c>
    </row>
    <row r="116" spans="2:12" s="57" customFormat="1" ht="25.5">
      <c r="B116" s="65"/>
      <c r="C116" s="19" t="s">
        <v>57</v>
      </c>
      <c r="D116" s="55">
        <v>992</v>
      </c>
      <c r="E116" s="26" t="s">
        <v>24</v>
      </c>
      <c r="F116" s="26" t="s">
        <v>30</v>
      </c>
      <c r="G116" s="29" t="s">
        <v>220</v>
      </c>
      <c r="H116" s="29" t="s">
        <v>95</v>
      </c>
      <c r="I116" s="73">
        <f>8+200+70</f>
        <v>278</v>
      </c>
      <c r="J116" s="73">
        <v>278</v>
      </c>
      <c r="K116" s="73">
        <v>278</v>
      </c>
      <c r="L116" s="81">
        <f t="shared" si="30"/>
        <v>100</v>
      </c>
    </row>
    <row r="117" spans="2:12" s="57" customFormat="1" ht="51">
      <c r="B117" s="65"/>
      <c r="C117" s="19" t="s">
        <v>76</v>
      </c>
      <c r="D117" s="55">
        <v>992</v>
      </c>
      <c r="E117" s="26" t="s">
        <v>24</v>
      </c>
      <c r="F117" s="26" t="s">
        <v>30</v>
      </c>
      <c r="G117" s="29" t="s">
        <v>221</v>
      </c>
      <c r="H117" s="29"/>
      <c r="I117" s="73">
        <f>I120</f>
        <v>10</v>
      </c>
      <c r="J117" s="73">
        <f t="shared" ref="J117:K117" si="57">J120</f>
        <v>10</v>
      </c>
      <c r="K117" s="73">
        <f t="shared" si="57"/>
        <v>10</v>
      </c>
      <c r="L117" s="81">
        <f t="shared" si="30"/>
        <v>100</v>
      </c>
    </row>
    <row r="118" spans="2:12" s="57" customFormat="1" ht="25.5">
      <c r="B118" s="65"/>
      <c r="C118" s="19" t="s">
        <v>134</v>
      </c>
      <c r="D118" s="55">
        <v>992</v>
      </c>
      <c r="E118" s="26" t="s">
        <v>24</v>
      </c>
      <c r="F118" s="26" t="s">
        <v>30</v>
      </c>
      <c r="G118" s="29" t="s">
        <v>222</v>
      </c>
      <c r="H118" s="29"/>
      <c r="I118" s="73">
        <f>I119</f>
        <v>10</v>
      </c>
      <c r="J118" s="73">
        <f t="shared" ref="J118:K119" si="58">J119</f>
        <v>10</v>
      </c>
      <c r="K118" s="73">
        <f t="shared" si="58"/>
        <v>10</v>
      </c>
      <c r="L118" s="81">
        <f t="shared" si="30"/>
        <v>100</v>
      </c>
    </row>
    <row r="119" spans="2:12" s="57" customFormat="1" ht="38.25">
      <c r="B119" s="65"/>
      <c r="C119" s="19" t="s">
        <v>77</v>
      </c>
      <c r="D119" s="55">
        <v>992</v>
      </c>
      <c r="E119" s="26" t="s">
        <v>24</v>
      </c>
      <c r="F119" s="26" t="s">
        <v>30</v>
      </c>
      <c r="G119" s="29" t="s">
        <v>223</v>
      </c>
      <c r="H119" s="29"/>
      <c r="I119" s="73">
        <f>I120</f>
        <v>10</v>
      </c>
      <c r="J119" s="73">
        <f t="shared" si="58"/>
        <v>10</v>
      </c>
      <c r="K119" s="73">
        <f t="shared" si="58"/>
        <v>10</v>
      </c>
      <c r="L119" s="81">
        <f t="shared" si="30"/>
        <v>100</v>
      </c>
    </row>
    <row r="120" spans="2:12" s="57" customFormat="1" ht="25.5">
      <c r="B120" s="65"/>
      <c r="C120" s="19" t="s">
        <v>57</v>
      </c>
      <c r="D120" s="55">
        <v>992</v>
      </c>
      <c r="E120" s="26" t="s">
        <v>24</v>
      </c>
      <c r="F120" s="26" t="s">
        <v>30</v>
      </c>
      <c r="G120" s="29" t="s">
        <v>223</v>
      </c>
      <c r="H120" s="29" t="s">
        <v>95</v>
      </c>
      <c r="I120" s="73">
        <v>10</v>
      </c>
      <c r="J120" s="73">
        <v>10</v>
      </c>
      <c r="K120" s="73">
        <v>10</v>
      </c>
      <c r="L120" s="81">
        <f t="shared" si="30"/>
        <v>100</v>
      </c>
    </row>
    <row r="121" spans="2:12" s="57" customFormat="1" ht="53.25" customHeight="1">
      <c r="B121" s="65"/>
      <c r="C121" s="19" t="s">
        <v>264</v>
      </c>
      <c r="D121" s="55">
        <v>992</v>
      </c>
      <c r="E121" s="26" t="s">
        <v>24</v>
      </c>
      <c r="F121" s="26" t="s">
        <v>30</v>
      </c>
      <c r="G121" s="29" t="s">
        <v>265</v>
      </c>
      <c r="I121" s="92">
        <f>I122</f>
        <v>5</v>
      </c>
      <c r="J121" s="92">
        <f t="shared" ref="J121:K123" si="59">J122</f>
        <v>5</v>
      </c>
      <c r="K121" s="92">
        <f t="shared" si="59"/>
        <v>5</v>
      </c>
      <c r="L121" s="81">
        <f t="shared" si="30"/>
        <v>100</v>
      </c>
    </row>
    <row r="122" spans="2:12" s="57" customFormat="1">
      <c r="B122" s="65"/>
      <c r="C122" s="19" t="s">
        <v>266</v>
      </c>
      <c r="D122" s="55">
        <v>992</v>
      </c>
      <c r="E122" s="26" t="s">
        <v>24</v>
      </c>
      <c r="F122" s="26" t="s">
        <v>30</v>
      </c>
      <c r="G122" s="29" t="s">
        <v>267</v>
      </c>
      <c r="I122" s="92">
        <f>I123</f>
        <v>5</v>
      </c>
      <c r="J122" s="92">
        <f t="shared" si="59"/>
        <v>5</v>
      </c>
      <c r="K122" s="92">
        <f t="shared" si="59"/>
        <v>5</v>
      </c>
      <c r="L122" s="81">
        <f t="shared" si="30"/>
        <v>100</v>
      </c>
    </row>
    <row r="123" spans="2:12" s="57" customFormat="1" ht="25.5">
      <c r="B123" s="65"/>
      <c r="C123" s="19" t="s">
        <v>268</v>
      </c>
      <c r="D123" s="55">
        <v>992</v>
      </c>
      <c r="E123" s="26" t="s">
        <v>24</v>
      </c>
      <c r="F123" s="26" t="s">
        <v>30</v>
      </c>
      <c r="G123" s="29" t="s">
        <v>269</v>
      </c>
      <c r="I123" s="92">
        <f>I124</f>
        <v>5</v>
      </c>
      <c r="J123" s="92">
        <f t="shared" si="59"/>
        <v>5</v>
      </c>
      <c r="K123" s="92">
        <f t="shared" si="59"/>
        <v>5</v>
      </c>
      <c r="L123" s="81">
        <f t="shared" si="30"/>
        <v>100</v>
      </c>
    </row>
    <row r="124" spans="2:12" s="57" customFormat="1" ht="25.5">
      <c r="B124" s="65"/>
      <c r="C124" s="19" t="s">
        <v>57</v>
      </c>
      <c r="D124" s="55">
        <v>992</v>
      </c>
      <c r="E124" s="26" t="s">
        <v>24</v>
      </c>
      <c r="F124" s="26" t="s">
        <v>30</v>
      </c>
      <c r="G124" s="29" t="s">
        <v>269</v>
      </c>
      <c r="H124" s="29">
        <v>240</v>
      </c>
      <c r="I124" s="73">
        <v>5</v>
      </c>
      <c r="J124" s="73">
        <v>5</v>
      </c>
      <c r="K124" s="73">
        <v>5</v>
      </c>
      <c r="L124" s="81">
        <f t="shared" si="30"/>
        <v>100</v>
      </c>
    </row>
    <row r="125" spans="2:12" s="57" customFormat="1" ht="38.25">
      <c r="B125" s="65"/>
      <c r="C125" s="19" t="s">
        <v>78</v>
      </c>
      <c r="D125" s="55">
        <v>992</v>
      </c>
      <c r="E125" s="26" t="s">
        <v>24</v>
      </c>
      <c r="F125" s="26" t="s">
        <v>30</v>
      </c>
      <c r="G125" s="29" t="s">
        <v>130</v>
      </c>
      <c r="H125" s="29"/>
      <c r="I125" s="73">
        <f>I127</f>
        <v>5</v>
      </c>
      <c r="J125" s="73">
        <f t="shared" ref="J125:K125" si="60">J127</f>
        <v>5</v>
      </c>
      <c r="K125" s="73">
        <f t="shared" si="60"/>
        <v>5</v>
      </c>
      <c r="L125" s="81">
        <f t="shared" si="30"/>
        <v>100</v>
      </c>
    </row>
    <row r="126" spans="2:12" s="57" customFormat="1" ht="29.25" customHeight="1">
      <c r="B126" s="65"/>
      <c r="C126" s="19" t="s">
        <v>179</v>
      </c>
      <c r="D126" s="55">
        <v>992</v>
      </c>
      <c r="E126" s="26" t="s">
        <v>24</v>
      </c>
      <c r="F126" s="26" t="s">
        <v>30</v>
      </c>
      <c r="G126" s="29" t="s">
        <v>132</v>
      </c>
      <c r="H126" s="29"/>
      <c r="I126" s="73">
        <f>I128</f>
        <v>5</v>
      </c>
      <c r="J126" s="73">
        <f t="shared" ref="J126:K126" si="61">J128</f>
        <v>5</v>
      </c>
      <c r="K126" s="73">
        <f t="shared" si="61"/>
        <v>5</v>
      </c>
      <c r="L126" s="81">
        <f t="shared" si="30"/>
        <v>100</v>
      </c>
    </row>
    <row r="127" spans="2:12" s="57" customFormat="1" ht="38.25">
      <c r="B127" s="65"/>
      <c r="C127" s="19" t="s">
        <v>180</v>
      </c>
      <c r="D127" s="55">
        <v>992</v>
      </c>
      <c r="E127" s="26" t="s">
        <v>24</v>
      </c>
      <c r="F127" s="26" t="s">
        <v>30</v>
      </c>
      <c r="G127" s="29" t="s">
        <v>187</v>
      </c>
      <c r="H127" s="29"/>
      <c r="I127" s="73">
        <f>I128</f>
        <v>5</v>
      </c>
      <c r="J127" s="73">
        <f>J128</f>
        <v>5</v>
      </c>
      <c r="K127" s="73">
        <f>K128</f>
        <v>5</v>
      </c>
      <c r="L127" s="81">
        <f t="shared" si="30"/>
        <v>100</v>
      </c>
    </row>
    <row r="128" spans="2:12" s="57" customFormat="1" ht="25.5">
      <c r="B128" s="65"/>
      <c r="C128" s="19" t="s">
        <v>181</v>
      </c>
      <c r="D128" s="55">
        <v>992</v>
      </c>
      <c r="E128" s="26" t="s">
        <v>24</v>
      </c>
      <c r="F128" s="26" t="s">
        <v>30</v>
      </c>
      <c r="G128" s="29" t="s">
        <v>224</v>
      </c>
      <c r="H128" s="29"/>
      <c r="I128" s="73">
        <f>I129</f>
        <v>5</v>
      </c>
      <c r="J128" s="73">
        <f t="shared" ref="J128:K128" si="62">J129</f>
        <v>5</v>
      </c>
      <c r="K128" s="73">
        <f t="shared" si="62"/>
        <v>5</v>
      </c>
      <c r="L128" s="81">
        <f t="shared" si="30"/>
        <v>100</v>
      </c>
    </row>
    <row r="129" spans="2:13" s="57" customFormat="1" ht="25.5">
      <c r="B129" s="65"/>
      <c r="C129" s="19" t="s">
        <v>57</v>
      </c>
      <c r="D129" s="55">
        <v>992</v>
      </c>
      <c r="E129" s="26" t="s">
        <v>24</v>
      </c>
      <c r="F129" s="26" t="s">
        <v>30</v>
      </c>
      <c r="G129" s="29" t="s">
        <v>224</v>
      </c>
      <c r="H129" s="29" t="s">
        <v>95</v>
      </c>
      <c r="I129" s="73">
        <v>5</v>
      </c>
      <c r="J129" s="73">
        <v>5</v>
      </c>
      <c r="K129" s="73">
        <v>5</v>
      </c>
      <c r="L129" s="81">
        <f t="shared" ref="L129:L187" si="63">K129/J129*100</f>
        <v>100</v>
      </c>
    </row>
    <row r="130" spans="2:13" s="57" customFormat="1" ht="13.5" customHeight="1">
      <c r="B130" s="60"/>
      <c r="C130" s="61" t="s">
        <v>31</v>
      </c>
      <c r="D130" s="62">
        <v>992</v>
      </c>
      <c r="E130" s="66" t="s">
        <v>11</v>
      </c>
      <c r="F130" s="66"/>
      <c r="G130" s="66"/>
      <c r="H130" s="67"/>
      <c r="I130" s="77">
        <f>I131+I144</f>
        <v>13212.444939999999</v>
      </c>
      <c r="J130" s="77">
        <f t="shared" ref="J130:K130" si="64">J131+J144</f>
        <v>13212.444939999999</v>
      </c>
      <c r="K130" s="77">
        <f t="shared" si="64"/>
        <v>12849.59535</v>
      </c>
      <c r="L130" s="71">
        <f t="shared" si="63"/>
        <v>97.253728650164589</v>
      </c>
      <c r="M130" s="99"/>
    </row>
    <row r="131" spans="2:13" s="57" customFormat="1" ht="13.5" customHeight="1">
      <c r="B131" s="65"/>
      <c r="C131" s="19" t="s">
        <v>32</v>
      </c>
      <c r="D131" s="55">
        <v>992</v>
      </c>
      <c r="E131" s="26" t="s">
        <v>11</v>
      </c>
      <c r="F131" s="26" t="s">
        <v>28</v>
      </c>
      <c r="G131" s="26"/>
      <c r="H131" s="29"/>
      <c r="I131" s="73">
        <f>I132+I139</f>
        <v>13208.444939999999</v>
      </c>
      <c r="J131" s="73">
        <f t="shared" ref="J131:K131" si="65">J132+J139</f>
        <v>13208.444939999999</v>
      </c>
      <c r="K131" s="73">
        <f t="shared" si="65"/>
        <v>12845.59535</v>
      </c>
      <c r="L131" s="81">
        <f t="shared" si="63"/>
        <v>97.252896978802113</v>
      </c>
    </row>
    <row r="132" spans="2:13" s="57" customFormat="1" ht="13.5" customHeight="1">
      <c r="B132" s="65"/>
      <c r="C132" s="19" t="s">
        <v>136</v>
      </c>
      <c r="D132" s="55">
        <v>992</v>
      </c>
      <c r="E132" s="26" t="s">
        <v>11</v>
      </c>
      <c r="F132" s="26" t="s">
        <v>28</v>
      </c>
      <c r="G132" s="29" t="s">
        <v>135</v>
      </c>
      <c r="H132" s="29"/>
      <c r="I132" s="73">
        <f>I133</f>
        <v>12918.97494</v>
      </c>
      <c r="J132" s="73">
        <f t="shared" ref="J132:K132" si="66">J133</f>
        <v>12918.97494</v>
      </c>
      <c r="K132" s="73">
        <f t="shared" si="66"/>
        <v>12556.12535</v>
      </c>
      <c r="L132" s="81">
        <f t="shared" si="63"/>
        <v>97.191343804866932</v>
      </c>
    </row>
    <row r="133" spans="2:13" s="57" customFormat="1" ht="13.5" customHeight="1">
      <c r="B133" s="65"/>
      <c r="C133" s="19" t="s">
        <v>185</v>
      </c>
      <c r="D133" s="55">
        <v>992</v>
      </c>
      <c r="E133" s="26" t="s">
        <v>11</v>
      </c>
      <c r="F133" s="26" t="s">
        <v>28</v>
      </c>
      <c r="G133" s="29" t="s">
        <v>189</v>
      </c>
      <c r="H133" s="29"/>
      <c r="I133" s="73">
        <f>I135+I137</f>
        <v>12918.97494</v>
      </c>
      <c r="J133" s="73">
        <f t="shared" ref="J133:K133" si="67">J135+J137</f>
        <v>12918.97494</v>
      </c>
      <c r="K133" s="73">
        <f t="shared" si="67"/>
        <v>12556.12535</v>
      </c>
      <c r="L133" s="81">
        <f t="shared" si="63"/>
        <v>97.191343804866932</v>
      </c>
    </row>
    <row r="134" spans="2:13" s="57" customFormat="1" ht="39.75" customHeight="1">
      <c r="B134" s="65"/>
      <c r="C134" s="19" t="s">
        <v>79</v>
      </c>
      <c r="D134" s="55">
        <v>992</v>
      </c>
      <c r="E134" s="26" t="s">
        <v>11</v>
      </c>
      <c r="F134" s="26" t="s">
        <v>28</v>
      </c>
      <c r="G134" s="29" t="s">
        <v>190</v>
      </c>
      <c r="H134" s="29"/>
      <c r="I134" s="73">
        <f>I135</f>
        <v>7117.6840099999999</v>
      </c>
      <c r="J134" s="73">
        <f t="shared" ref="J134:K135" si="68">J135</f>
        <v>7117.6840099999999</v>
      </c>
      <c r="K134" s="73">
        <f t="shared" si="68"/>
        <v>6754.8344200000001</v>
      </c>
      <c r="L134" s="81">
        <f t="shared" si="63"/>
        <v>94.902139663825849</v>
      </c>
    </row>
    <row r="135" spans="2:13" s="57" customFormat="1" ht="51">
      <c r="B135" s="65"/>
      <c r="C135" s="27" t="s">
        <v>186</v>
      </c>
      <c r="D135" s="55">
        <v>992</v>
      </c>
      <c r="E135" s="26" t="s">
        <v>11</v>
      </c>
      <c r="F135" s="26" t="s">
        <v>28</v>
      </c>
      <c r="G135" s="29" t="s">
        <v>225</v>
      </c>
      <c r="H135" s="29"/>
      <c r="I135" s="73">
        <f>I136</f>
        <v>7117.6840099999999</v>
      </c>
      <c r="J135" s="73">
        <f t="shared" si="68"/>
        <v>7117.6840099999999</v>
      </c>
      <c r="K135" s="73">
        <f t="shared" si="68"/>
        <v>6754.8344200000001</v>
      </c>
      <c r="L135" s="81">
        <f t="shared" si="63"/>
        <v>94.902139663825849</v>
      </c>
    </row>
    <row r="136" spans="2:13" s="57" customFormat="1" ht="25.5">
      <c r="B136" s="65"/>
      <c r="C136" s="19" t="s">
        <v>57</v>
      </c>
      <c r="D136" s="55">
        <v>992</v>
      </c>
      <c r="E136" s="26" t="s">
        <v>11</v>
      </c>
      <c r="F136" s="26" t="s">
        <v>28</v>
      </c>
      <c r="G136" s="29" t="s">
        <v>225</v>
      </c>
      <c r="H136" s="29" t="s">
        <v>95</v>
      </c>
      <c r="I136" s="73">
        <v>7117.6840099999999</v>
      </c>
      <c r="J136" s="73">
        <v>7117.6840099999999</v>
      </c>
      <c r="K136" s="73">
        <v>6754.8344200000001</v>
      </c>
      <c r="L136" s="81">
        <f t="shared" si="63"/>
        <v>94.902139663825849</v>
      </c>
    </row>
    <row r="137" spans="2:13" s="57" customFormat="1" ht="38.25">
      <c r="B137" s="65"/>
      <c r="C137" s="19" t="s">
        <v>242</v>
      </c>
      <c r="D137" s="55">
        <v>992</v>
      </c>
      <c r="E137" s="26" t="s">
        <v>11</v>
      </c>
      <c r="F137" s="26" t="s">
        <v>28</v>
      </c>
      <c r="G137" s="29" t="s">
        <v>243</v>
      </c>
      <c r="H137" s="29"/>
      <c r="I137" s="73">
        <f>I138</f>
        <v>5801.2909300000001</v>
      </c>
      <c r="J137" s="73">
        <f t="shared" ref="J137:K137" si="69">J138</f>
        <v>5801.2909300000001</v>
      </c>
      <c r="K137" s="73">
        <f t="shared" si="69"/>
        <v>5801.2909300000001</v>
      </c>
      <c r="L137" s="81">
        <f t="shared" si="63"/>
        <v>100</v>
      </c>
    </row>
    <row r="138" spans="2:13" s="57" customFormat="1" ht="12" customHeight="1">
      <c r="B138" s="65"/>
      <c r="C138" s="19" t="s">
        <v>57</v>
      </c>
      <c r="D138" s="55">
        <v>992</v>
      </c>
      <c r="E138" s="26" t="s">
        <v>11</v>
      </c>
      <c r="F138" s="26" t="s">
        <v>28</v>
      </c>
      <c r="G138" s="29" t="s">
        <v>243</v>
      </c>
      <c r="H138" s="29" t="s">
        <v>95</v>
      </c>
      <c r="I138" s="73">
        <v>5801.2909300000001</v>
      </c>
      <c r="J138" s="73">
        <v>5801.2909300000001</v>
      </c>
      <c r="K138" s="73">
        <v>5801.2909300000001</v>
      </c>
      <c r="L138" s="81">
        <f t="shared" si="63"/>
        <v>100</v>
      </c>
    </row>
    <row r="139" spans="2:13" s="57" customFormat="1" ht="51">
      <c r="B139" s="65"/>
      <c r="C139" s="19" t="s">
        <v>138</v>
      </c>
      <c r="D139" s="55">
        <v>992</v>
      </c>
      <c r="E139" s="26" t="s">
        <v>11</v>
      </c>
      <c r="F139" s="26" t="s">
        <v>28</v>
      </c>
      <c r="G139" s="29" t="s">
        <v>137</v>
      </c>
      <c r="H139" s="29"/>
      <c r="I139" s="73">
        <f>I141</f>
        <v>289.47000000000003</v>
      </c>
      <c r="J139" s="73">
        <f>J141</f>
        <v>289.47000000000003</v>
      </c>
      <c r="K139" s="73">
        <f>K141</f>
        <v>289.47000000000003</v>
      </c>
      <c r="L139" s="81">
        <f t="shared" si="63"/>
        <v>100</v>
      </c>
    </row>
    <row r="140" spans="2:13" s="57" customFormat="1" ht="25.5">
      <c r="B140" s="65"/>
      <c r="C140" s="19" t="s">
        <v>188</v>
      </c>
      <c r="D140" s="55">
        <v>992</v>
      </c>
      <c r="E140" s="26" t="s">
        <v>11</v>
      </c>
      <c r="F140" s="26" t="s">
        <v>28</v>
      </c>
      <c r="G140" s="29" t="s">
        <v>193</v>
      </c>
      <c r="H140" s="29"/>
      <c r="I140" s="73">
        <f>I142</f>
        <v>289.47000000000003</v>
      </c>
      <c r="J140" s="73">
        <f t="shared" ref="J140:K140" si="70">J142</f>
        <v>289.47000000000003</v>
      </c>
      <c r="K140" s="73">
        <f t="shared" si="70"/>
        <v>289.47000000000003</v>
      </c>
      <c r="L140" s="81">
        <f t="shared" si="63"/>
        <v>100</v>
      </c>
    </row>
    <row r="141" spans="2:13" s="57" customFormat="1" ht="58.5" customHeight="1">
      <c r="B141" s="65"/>
      <c r="C141" s="19" t="s">
        <v>139</v>
      </c>
      <c r="D141" s="55">
        <v>992</v>
      </c>
      <c r="E141" s="26" t="s">
        <v>11</v>
      </c>
      <c r="F141" s="26" t="s">
        <v>28</v>
      </c>
      <c r="G141" s="29" t="s">
        <v>194</v>
      </c>
      <c r="H141" s="29"/>
      <c r="I141" s="73">
        <f>I142</f>
        <v>289.47000000000003</v>
      </c>
      <c r="J141" s="73">
        <f t="shared" ref="J141:K142" si="71">J142</f>
        <v>289.47000000000003</v>
      </c>
      <c r="K141" s="73">
        <f t="shared" si="71"/>
        <v>289.47000000000003</v>
      </c>
      <c r="L141" s="81">
        <f t="shared" si="63"/>
        <v>100</v>
      </c>
    </row>
    <row r="142" spans="2:13" s="57" customFormat="1" ht="25.5">
      <c r="B142" s="65"/>
      <c r="C142" s="27" t="s">
        <v>140</v>
      </c>
      <c r="D142" s="55">
        <v>992</v>
      </c>
      <c r="E142" s="26" t="s">
        <v>11</v>
      </c>
      <c r="F142" s="26" t="s">
        <v>28</v>
      </c>
      <c r="G142" s="29" t="s">
        <v>226</v>
      </c>
      <c r="H142" s="29"/>
      <c r="I142" s="73">
        <f>I143</f>
        <v>289.47000000000003</v>
      </c>
      <c r="J142" s="73">
        <f t="shared" si="71"/>
        <v>289.47000000000003</v>
      </c>
      <c r="K142" s="73">
        <f t="shared" si="71"/>
        <v>289.47000000000003</v>
      </c>
      <c r="L142" s="81">
        <f t="shared" si="63"/>
        <v>100</v>
      </c>
    </row>
    <row r="143" spans="2:13" s="57" customFormat="1" ht="32.25" customHeight="1">
      <c r="B143" s="65"/>
      <c r="C143" s="19" t="s">
        <v>57</v>
      </c>
      <c r="D143" s="55">
        <v>992</v>
      </c>
      <c r="E143" s="26" t="s">
        <v>11</v>
      </c>
      <c r="F143" s="26" t="s">
        <v>28</v>
      </c>
      <c r="G143" s="29" t="s">
        <v>226</v>
      </c>
      <c r="H143" s="29" t="s">
        <v>95</v>
      </c>
      <c r="I143" s="73">
        <v>289.47000000000003</v>
      </c>
      <c r="J143" s="75">
        <v>289.47000000000003</v>
      </c>
      <c r="K143" s="75">
        <v>289.47000000000003</v>
      </c>
      <c r="L143" s="81">
        <f t="shared" si="63"/>
        <v>100</v>
      </c>
    </row>
    <row r="144" spans="2:13" s="57" customFormat="1" ht="27.75" customHeight="1">
      <c r="B144" s="65"/>
      <c r="C144" s="19" t="s">
        <v>45</v>
      </c>
      <c r="D144" s="55">
        <v>992</v>
      </c>
      <c r="E144" s="25" t="s">
        <v>11</v>
      </c>
      <c r="F144" s="25" t="s">
        <v>33</v>
      </c>
      <c r="G144" s="29"/>
      <c r="H144" s="29"/>
      <c r="I144" s="73">
        <f>I145</f>
        <v>4</v>
      </c>
      <c r="J144" s="73">
        <f t="shared" ref="J144:K144" si="72">J145</f>
        <v>4</v>
      </c>
      <c r="K144" s="73">
        <f t="shared" si="72"/>
        <v>4</v>
      </c>
      <c r="L144" s="81">
        <f t="shared" si="63"/>
        <v>100</v>
      </c>
    </row>
    <row r="145" spans="2:13" s="57" customFormat="1" ht="51">
      <c r="B145" s="65"/>
      <c r="C145" s="19" t="s">
        <v>80</v>
      </c>
      <c r="D145" s="55">
        <v>992</v>
      </c>
      <c r="E145" s="26" t="s">
        <v>11</v>
      </c>
      <c r="F145" s="26" t="s">
        <v>33</v>
      </c>
      <c r="G145" s="29" t="s">
        <v>227</v>
      </c>
      <c r="H145" s="29"/>
      <c r="I145" s="73">
        <f>I147</f>
        <v>4</v>
      </c>
      <c r="J145" s="73">
        <f t="shared" ref="J145:K145" si="73">J147</f>
        <v>4</v>
      </c>
      <c r="K145" s="73">
        <f t="shared" si="73"/>
        <v>4</v>
      </c>
      <c r="L145" s="81">
        <f t="shared" si="63"/>
        <v>100</v>
      </c>
    </row>
    <row r="146" spans="2:13" s="57" customFormat="1" ht="52.5" customHeight="1">
      <c r="B146" s="65"/>
      <c r="C146" s="19" t="s">
        <v>191</v>
      </c>
      <c r="D146" s="55">
        <v>992</v>
      </c>
      <c r="E146" s="26" t="s">
        <v>11</v>
      </c>
      <c r="F146" s="26" t="s">
        <v>33</v>
      </c>
      <c r="G146" s="29" t="s">
        <v>228</v>
      </c>
      <c r="H146" s="29"/>
      <c r="I146" s="73">
        <f>I148</f>
        <v>4</v>
      </c>
      <c r="J146" s="73">
        <f t="shared" ref="J146:K146" si="74">J148</f>
        <v>4</v>
      </c>
      <c r="K146" s="73">
        <f t="shared" si="74"/>
        <v>4</v>
      </c>
      <c r="L146" s="81">
        <f t="shared" si="63"/>
        <v>100</v>
      </c>
    </row>
    <row r="147" spans="2:13" s="57" customFormat="1" ht="43.5" customHeight="1">
      <c r="B147" s="65"/>
      <c r="C147" s="19" t="s">
        <v>192</v>
      </c>
      <c r="D147" s="55">
        <v>992</v>
      </c>
      <c r="E147" s="26" t="s">
        <v>11</v>
      </c>
      <c r="F147" s="26" t="s">
        <v>33</v>
      </c>
      <c r="G147" s="29" t="s">
        <v>229</v>
      </c>
      <c r="H147" s="29"/>
      <c r="I147" s="73">
        <f>I148</f>
        <v>4</v>
      </c>
      <c r="J147" s="73">
        <f t="shared" ref="J147:K148" si="75">J148</f>
        <v>4</v>
      </c>
      <c r="K147" s="73">
        <f t="shared" si="75"/>
        <v>4</v>
      </c>
      <c r="L147" s="81">
        <f t="shared" si="63"/>
        <v>100</v>
      </c>
    </row>
    <row r="148" spans="2:13" s="57" customFormat="1" ht="26.25" customHeight="1">
      <c r="B148" s="65"/>
      <c r="C148" s="19" t="s">
        <v>81</v>
      </c>
      <c r="D148" s="55">
        <v>992</v>
      </c>
      <c r="E148" s="26" t="s">
        <v>11</v>
      </c>
      <c r="F148" s="26" t="s">
        <v>33</v>
      </c>
      <c r="G148" s="29" t="s">
        <v>230</v>
      </c>
      <c r="H148" s="29"/>
      <c r="I148" s="73">
        <f>I149</f>
        <v>4</v>
      </c>
      <c r="J148" s="73">
        <f t="shared" si="75"/>
        <v>4</v>
      </c>
      <c r="K148" s="73">
        <f t="shared" si="75"/>
        <v>4</v>
      </c>
      <c r="L148" s="81">
        <f t="shared" si="63"/>
        <v>100</v>
      </c>
    </row>
    <row r="149" spans="2:13" s="57" customFormat="1" ht="25.5" customHeight="1">
      <c r="B149" s="65"/>
      <c r="C149" s="19" t="s">
        <v>57</v>
      </c>
      <c r="D149" s="55">
        <v>992</v>
      </c>
      <c r="E149" s="26" t="s">
        <v>11</v>
      </c>
      <c r="F149" s="26" t="s">
        <v>33</v>
      </c>
      <c r="G149" s="29" t="s">
        <v>230</v>
      </c>
      <c r="H149" s="29" t="s">
        <v>95</v>
      </c>
      <c r="I149" s="73">
        <v>4</v>
      </c>
      <c r="J149" s="73">
        <v>4</v>
      </c>
      <c r="K149" s="73">
        <v>4</v>
      </c>
      <c r="L149" s="81">
        <f t="shared" si="63"/>
        <v>100</v>
      </c>
    </row>
    <row r="150" spans="2:13" s="57" customFormat="1">
      <c r="B150" s="69"/>
      <c r="C150" s="68" t="s">
        <v>34</v>
      </c>
      <c r="D150" s="62">
        <v>992</v>
      </c>
      <c r="E150" s="66" t="s">
        <v>35</v>
      </c>
      <c r="F150" s="66"/>
      <c r="G150" s="67"/>
      <c r="H150" s="67"/>
      <c r="I150" s="72">
        <f>I160+I151</f>
        <v>15621.591979999999</v>
      </c>
      <c r="J150" s="72">
        <f t="shared" ref="J150:K150" si="76">J160+J151</f>
        <v>15621.593480000001</v>
      </c>
      <c r="K150" s="72">
        <f t="shared" si="76"/>
        <v>12204.93527</v>
      </c>
      <c r="L150" s="71">
        <f t="shared" si="63"/>
        <v>78.128619117030041</v>
      </c>
      <c r="M150" s="99"/>
    </row>
    <row r="151" spans="2:13" s="78" customFormat="1" ht="15" customHeight="1">
      <c r="B151" s="65"/>
      <c r="C151" s="19" t="s">
        <v>36</v>
      </c>
      <c r="D151" s="55">
        <v>992</v>
      </c>
      <c r="E151" s="25" t="s">
        <v>35</v>
      </c>
      <c r="F151" s="25" t="s">
        <v>10</v>
      </c>
      <c r="G151" s="54"/>
      <c r="H151" s="54"/>
      <c r="I151" s="73">
        <f>I152</f>
        <v>107.9783</v>
      </c>
      <c r="J151" s="73">
        <f t="shared" ref="J151:K151" si="77">J152</f>
        <v>107.9783</v>
      </c>
      <c r="K151" s="73">
        <f t="shared" si="77"/>
        <v>107.9783</v>
      </c>
      <c r="L151" s="81">
        <f t="shared" si="63"/>
        <v>100</v>
      </c>
    </row>
    <row r="152" spans="2:13" s="57" customFormat="1" ht="12.75" customHeight="1">
      <c r="B152" s="56"/>
      <c r="C152" s="48" t="s">
        <v>82</v>
      </c>
      <c r="D152" s="55">
        <v>992</v>
      </c>
      <c r="E152" s="25" t="s">
        <v>35</v>
      </c>
      <c r="F152" s="25" t="s">
        <v>10</v>
      </c>
      <c r="G152" s="49">
        <v>6800000000</v>
      </c>
      <c r="H152" s="50"/>
      <c r="I152" s="75">
        <f>I155+I158</f>
        <v>107.9783</v>
      </c>
      <c r="J152" s="75">
        <f t="shared" ref="J152:K152" si="78">J155+J158</f>
        <v>107.9783</v>
      </c>
      <c r="K152" s="75">
        <f t="shared" si="78"/>
        <v>107.9783</v>
      </c>
      <c r="L152" s="81">
        <f t="shared" si="63"/>
        <v>100</v>
      </c>
    </row>
    <row r="153" spans="2:13" s="57" customFormat="1" ht="51">
      <c r="B153" s="56"/>
      <c r="C153" s="48" t="s">
        <v>195</v>
      </c>
      <c r="D153" s="55">
        <v>992</v>
      </c>
      <c r="E153" s="25" t="s">
        <v>35</v>
      </c>
      <c r="F153" s="25" t="s">
        <v>10</v>
      </c>
      <c r="G153" s="58">
        <v>6810000000</v>
      </c>
      <c r="H153" s="50"/>
      <c r="I153" s="75">
        <f>I154+I157</f>
        <v>107.9783</v>
      </c>
      <c r="J153" s="75">
        <f t="shared" ref="J153:K153" si="79">J154+J157</f>
        <v>107.9783</v>
      </c>
      <c r="K153" s="75">
        <f t="shared" si="79"/>
        <v>107.9783</v>
      </c>
      <c r="L153" s="81">
        <f t="shared" si="63"/>
        <v>100</v>
      </c>
    </row>
    <row r="154" spans="2:13" s="57" customFormat="1" ht="26.25" customHeight="1">
      <c r="B154" s="56"/>
      <c r="C154" s="48" t="s">
        <v>196</v>
      </c>
      <c r="D154" s="55">
        <v>992</v>
      </c>
      <c r="E154" s="25" t="s">
        <v>35</v>
      </c>
      <c r="F154" s="25" t="s">
        <v>10</v>
      </c>
      <c r="G154" s="49">
        <v>6810100000</v>
      </c>
      <c r="H154" s="50"/>
      <c r="I154" s="75">
        <f>I156</f>
        <v>99.304040000000001</v>
      </c>
      <c r="J154" s="75">
        <f t="shared" ref="J154:K154" si="80">J156</f>
        <v>99.304040000000001</v>
      </c>
      <c r="K154" s="75">
        <f t="shared" si="80"/>
        <v>99.304040000000001</v>
      </c>
      <c r="L154" s="81">
        <f t="shared" si="63"/>
        <v>100</v>
      </c>
    </row>
    <row r="155" spans="2:13" s="57" customFormat="1" ht="38.25">
      <c r="B155" s="56"/>
      <c r="C155" s="19" t="s">
        <v>141</v>
      </c>
      <c r="D155" s="55">
        <v>992</v>
      </c>
      <c r="E155" s="25" t="s">
        <v>35</v>
      </c>
      <c r="F155" s="25" t="s">
        <v>10</v>
      </c>
      <c r="G155" s="58">
        <v>6810110180</v>
      </c>
      <c r="H155" s="50"/>
      <c r="I155" s="75">
        <f>I156</f>
        <v>99.304040000000001</v>
      </c>
      <c r="J155" s="75">
        <f t="shared" ref="J155:K155" si="81">J156</f>
        <v>99.304040000000001</v>
      </c>
      <c r="K155" s="75">
        <f t="shared" si="81"/>
        <v>99.304040000000001</v>
      </c>
      <c r="L155" s="81">
        <f t="shared" si="63"/>
        <v>100</v>
      </c>
    </row>
    <row r="156" spans="2:13" s="57" customFormat="1" ht="30" customHeight="1">
      <c r="B156" s="56"/>
      <c r="C156" s="19" t="s">
        <v>57</v>
      </c>
      <c r="D156" s="55">
        <v>992</v>
      </c>
      <c r="E156" s="25" t="s">
        <v>35</v>
      </c>
      <c r="F156" s="25" t="s">
        <v>10</v>
      </c>
      <c r="G156" s="58">
        <v>6810110180</v>
      </c>
      <c r="H156" s="50">
        <v>240</v>
      </c>
      <c r="I156" s="75">
        <v>99.304040000000001</v>
      </c>
      <c r="J156" s="73">
        <v>99.304040000000001</v>
      </c>
      <c r="K156" s="73">
        <v>99.304040000000001</v>
      </c>
      <c r="L156" s="81">
        <f t="shared" si="63"/>
        <v>100</v>
      </c>
    </row>
    <row r="157" spans="2:13" s="57" customFormat="1" ht="26.25" customHeight="1">
      <c r="B157" s="56"/>
      <c r="C157" s="48" t="s">
        <v>197</v>
      </c>
      <c r="D157" s="55">
        <v>992</v>
      </c>
      <c r="E157" s="25" t="s">
        <v>35</v>
      </c>
      <c r="F157" s="25" t="s">
        <v>10</v>
      </c>
      <c r="G157" s="58">
        <v>6810200000</v>
      </c>
      <c r="H157" s="50"/>
      <c r="I157" s="75">
        <f>I158</f>
        <v>8.6742600000000003</v>
      </c>
      <c r="J157" s="75">
        <f t="shared" ref="J157:K158" si="82">J158</f>
        <v>8.6742600000000003</v>
      </c>
      <c r="K157" s="75">
        <f t="shared" si="82"/>
        <v>8.6742600000000003</v>
      </c>
      <c r="L157" s="81">
        <f t="shared" si="63"/>
        <v>100</v>
      </c>
    </row>
    <row r="158" spans="2:13" s="57" customFormat="1" ht="12.75" customHeight="1">
      <c r="B158" s="56"/>
      <c r="C158" s="19" t="s">
        <v>142</v>
      </c>
      <c r="D158" s="55">
        <v>992</v>
      </c>
      <c r="E158" s="25" t="s">
        <v>35</v>
      </c>
      <c r="F158" s="25" t="s">
        <v>10</v>
      </c>
      <c r="G158" s="58">
        <v>6810210090</v>
      </c>
      <c r="H158" s="50"/>
      <c r="I158" s="75">
        <f>I159</f>
        <v>8.6742600000000003</v>
      </c>
      <c r="J158" s="75">
        <f t="shared" si="82"/>
        <v>8.6742600000000003</v>
      </c>
      <c r="K158" s="75">
        <f t="shared" si="82"/>
        <v>8.6742600000000003</v>
      </c>
      <c r="L158" s="81">
        <f t="shared" si="63"/>
        <v>100</v>
      </c>
    </row>
    <row r="159" spans="2:13" s="57" customFormat="1" ht="12.75" customHeight="1">
      <c r="B159" s="56"/>
      <c r="C159" s="19" t="s">
        <v>255</v>
      </c>
      <c r="D159" s="55">
        <v>992</v>
      </c>
      <c r="E159" s="25" t="s">
        <v>35</v>
      </c>
      <c r="F159" s="25" t="s">
        <v>10</v>
      </c>
      <c r="G159" s="58">
        <v>6810210090</v>
      </c>
      <c r="H159" s="50">
        <v>410</v>
      </c>
      <c r="I159" s="75">
        <v>8.6742600000000003</v>
      </c>
      <c r="J159" s="74">
        <v>8.6742600000000003</v>
      </c>
      <c r="K159" s="74">
        <v>8.6742600000000003</v>
      </c>
      <c r="L159" s="81">
        <f t="shared" si="63"/>
        <v>100</v>
      </c>
    </row>
    <row r="160" spans="2:13" s="57" customFormat="1">
      <c r="B160" s="56"/>
      <c r="C160" s="51" t="s">
        <v>37</v>
      </c>
      <c r="D160" s="55">
        <v>992</v>
      </c>
      <c r="E160" s="26" t="s">
        <v>35</v>
      </c>
      <c r="F160" s="26" t="s">
        <v>24</v>
      </c>
      <c r="G160" s="26"/>
      <c r="H160" s="50"/>
      <c r="I160" s="75">
        <f>I161+I178</f>
        <v>15513.613679999999</v>
      </c>
      <c r="J160" s="75">
        <f t="shared" ref="J160:K160" si="83">J161+J178</f>
        <v>15513.615180000001</v>
      </c>
      <c r="K160" s="75">
        <f t="shared" si="83"/>
        <v>12096.956969999999</v>
      </c>
      <c r="L160" s="81">
        <f t="shared" si="63"/>
        <v>77.976389317657407</v>
      </c>
    </row>
    <row r="161" spans="2:12" s="57" customFormat="1" ht="24" customHeight="1">
      <c r="B161" s="56"/>
      <c r="C161" s="48" t="s">
        <v>83</v>
      </c>
      <c r="D161" s="55">
        <v>992</v>
      </c>
      <c r="E161" s="26" t="s">
        <v>35</v>
      </c>
      <c r="F161" s="26" t="s">
        <v>24</v>
      </c>
      <c r="G161" s="49">
        <v>6000000000</v>
      </c>
      <c r="H161" s="50"/>
      <c r="I161" s="75">
        <f>I162+I167+I171</f>
        <v>15282.813679999999</v>
      </c>
      <c r="J161" s="75">
        <f t="shared" ref="J161:K161" si="84">J162+J167+J171</f>
        <v>15282.815180000001</v>
      </c>
      <c r="K161" s="75">
        <f t="shared" si="84"/>
        <v>11866.15697</v>
      </c>
      <c r="L161" s="81">
        <f t="shared" si="63"/>
        <v>77.643790298064701</v>
      </c>
    </row>
    <row r="162" spans="2:12" s="57" customFormat="1">
      <c r="B162" s="65"/>
      <c r="C162" s="59" t="s">
        <v>270</v>
      </c>
      <c r="D162" s="55">
        <v>992</v>
      </c>
      <c r="E162" s="26" t="s">
        <v>35</v>
      </c>
      <c r="F162" s="26" t="s">
        <v>24</v>
      </c>
      <c r="G162" s="54" t="s">
        <v>271</v>
      </c>
      <c r="H162" s="54"/>
      <c r="I162" s="75">
        <f>I163</f>
        <v>1566.7019700000001</v>
      </c>
      <c r="J162" s="75">
        <f t="shared" ref="J162:K163" si="85">J163</f>
        <v>1566.7019700000001</v>
      </c>
      <c r="K162" s="75">
        <f t="shared" si="85"/>
        <v>1566.7019700000001</v>
      </c>
      <c r="L162" s="81">
        <f t="shared" si="63"/>
        <v>100</v>
      </c>
    </row>
    <row r="163" spans="2:12" s="57" customFormat="1" ht="31.5" customHeight="1">
      <c r="B163" s="65"/>
      <c r="C163" s="59" t="s">
        <v>272</v>
      </c>
      <c r="D163" s="55">
        <v>992</v>
      </c>
      <c r="E163" s="26" t="s">
        <v>35</v>
      </c>
      <c r="F163" s="26" t="s">
        <v>24</v>
      </c>
      <c r="G163" s="54" t="s">
        <v>273</v>
      </c>
      <c r="H163" s="54"/>
      <c r="I163" s="73">
        <f>I164</f>
        <v>1566.7019700000001</v>
      </c>
      <c r="J163" s="73">
        <f t="shared" si="85"/>
        <v>1566.7019700000001</v>
      </c>
      <c r="K163" s="73">
        <f t="shared" si="85"/>
        <v>1566.7019700000001</v>
      </c>
      <c r="L163" s="81">
        <f t="shared" si="63"/>
        <v>100</v>
      </c>
    </row>
    <row r="164" spans="2:12" s="57" customFormat="1" ht="12.75" customHeight="1">
      <c r="B164" s="65"/>
      <c r="C164" s="59" t="s">
        <v>274</v>
      </c>
      <c r="D164" s="55">
        <v>992</v>
      </c>
      <c r="E164" s="26" t="s">
        <v>35</v>
      </c>
      <c r="F164" s="26" t="s">
        <v>24</v>
      </c>
      <c r="G164" s="54" t="s">
        <v>275</v>
      </c>
      <c r="H164" s="54"/>
      <c r="I164" s="73">
        <f>I165+I166</f>
        <v>1566.7019700000001</v>
      </c>
      <c r="J164" s="73">
        <f t="shared" ref="J164:K164" si="86">J165+J166</f>
        <v>1566.7019700000001</v>
      </c>
      <c r="K164" s="73">
        <f t="shared" si="86"/>
        <v>1566.7019700000001</v>
      </c>
      <c r="L164" s="81">
        <f t="shared" si="63"/>
        <v>100</v>
      </c>
    </row>
    <row r="165" spans="2:12" s="57" customFormat="1" ht="25.5">
      <c r="B165" s="65"/>
      <c r="C165" s="19" t="s">
        <v>57</v>
      </c>
      <c r="D165" s="55">
        <v>992</v>
      </c>
      <c r="E165" s="26" t="s">
        <v>35</v>
      </c>
      <c r="F165" s="26" t="s">
        <v>24</v>
      </c>
      <c r="G165" s="54" t="s">
        <v>275</v>
      </c>
      <c r="H165" s="54" t="s">
        <v>95</v>
      </c>
      <c r="I165" s="73">
        <v>1566.7</v>
      </c>
      <c r="J165" s="73">
        <v>1566.7</v>
      </c>
      <c r="K165" s="73">
        <v>1566.7</v>
      </c>
      <c r="L165" s="81">
        <f t="shared" si="63"/>
        <v>100</v>
      </c>
    </row>
    <row r="166" spans="2:12" s="57" customFormat="1">
      <c r="B166" s="65"/>
      <c r="C166" s="25" t="s">
        <v>60</v>
      </c>
      <c r="D166" s="55">
        <v>992</v>
      </c>
      <c r="E166" s="26" t="s">
        <v>35</v>
      </c>
      <c r="F166" s="26" t="s">
        <v>24</v>
      </c>
      <c r="G166" s="54" t="s">
        <v>275</v>
      </c>
      <c r="H166" s="54" t="s">
        <v>96</v>
      </c>
      <c r="I166" s="73">
        <f>0.1-0.09803</f>
        <v>1.9699999999999995E-3</v>
      </c>
      <c r="J166" s="73">
        <f t="shared" ref="J166:K166" si="87">0.1-0.09803</f>
        <v>1.9699999999999995E-3</v>
      </c>
      <c r="K166" s="73">
        <f t="shared" si="87"/>
        <v>1.9699999999999995E-3</v>
      </c>
      <c r="L166" s="81">
        <f t="shared" si="63"/>
        <v>100</v>
      </c>
    </row>
    <row r="167" spans="2:12" s="57" customFormat="1">
      <c r="B167" s="65"/>
      <c r="C167" s="19" t="s">
        <v>276</v>
      </c>
      <c r="D167" s="55"/>
      <c r="E167" s="26" t="s">
        <v>35</v>
      </c>
      <c r="F167" s="26" t="s">
        <v>24</v>
      </c>
      <c r="G167" s="54" t="s">
        <v>277</v>
      </c>
      <c r="H167" s="54"/>
      <c r="I167" s="73">
        <f>I168</f>
        <v>3854.6917100000001</v>
      </c>
      <c r="J167" s="73">
        <f t="shared" ref="J167:K169" si="88">J168</f>
        <v>3854.6917100000001</v>
      </c>
      <c r="K167" s="73">
        <f t="shared" si="88"/>
        <v>438.03500000000003</v>
      </c>
      <c r="L167" s="81">
        <f t="shared" si="63"/>
        <v>11.363684386578351</v>
      </c>
    </row>
    <row r="168" spans="2:12" s="57" customFormat="1" ht="38.25">
      <c r="B168" s="65"/>
      <c r="C168" s="19" t="s">
        <v>198</v>
      </c>
      <c r="D168" s="55">
        <v>992</v>
      </c>
      <c r="E168" s="26" t="s">
        <v>35</v>
      </c>
      <c r="F168" s="26" t="s">
        <v>24</v>
      </c>
      <c r="G168" s="54" t="s">
        <v>278</v>
      </c>
      <c r="H168" s="54"/>
      <c r="I168" s="73">
        <f>I169</f>
        <v>3854.6917100000001</v>
      </c>
      <c r="J168" s="73">
        <f t="shared" si="88"/>
        <v>3854.6917100000001</v>
      </c>
      <c r="K168" s="73">
        <f t="shared" si="88"/>
        <v>438.03500000000003</v>
      </c>
      <c r="L168" s="81">
        <f t="shared" si="63"/>
        <v>11.363684386578351</v>
      </c>
    </row>
    <row r="169" spans="2:12">
      <c r="B169" s="65"/>
      <c r="C169" s="93" t="s">
        <v>244</v>
      </c>
      <c r="D169" s="55">
        <v>992</v>
      </c>
      <c r="E169" s="26" t="s">
        <v>35</v>
      </c>
      <c r="F169" s="26" t="s">
        <v>24</v>
      </c>
      <c r="G169" s="54" t="s">
        <v>279</v>
      </c>
      <c r="H169" s="54"/>
      <c r="I169" s="73">
        <f>I170</f>
        <v>3854.6917100000001</v>
      </c>
      <c r="J169" s="73">
        <f t="shared" si="88"/>
        <v>3854.6917100000001</v>
      </c>
      <c r="K169" s="73">
        <f t="shared" si="88"/>
        <v>438.03500000000003</v>
      </c>
      <c r="L169" s="81">
        <f t="shared" si="63"/>
        <v>11.363684386578351</v>
      </c>
    </row>
    <row r="170" spans="2:12" ht="25.5">
      <c r="B170" s="65"/>
      <c r="C170" s="19" t="s">
        <v>57</v>
      </c>
      <c r="D170" s="55">
        <v>992</v>
      </c>
      <c r="E170" s="26" t="s">
        <v>35</v>
      </c>
      <c r="F170" s="26" t="s">
        <v>24</v>
      </c>
      <c r="G170" s="54" t="s">
        <v>279</v>
      </c>
      <c r="H170" s="54" t="s">
        <v>95</v>
      </c>
      <c r="I170" s="73">
        <v>3854.6917100000001</v>
      </c>
      <c r="J170" s="79">
        <v>3854.6917100000001</v>
      </c>
      <c r="K170" s="79">
        <v>438.03500000000003</v>
      </c>
      <c r="L170" s="81">
        <f t="shared" si="63"/>
        <v>11.363684386578351</v>
      </c>
    </row>
    <row r="171" spans="2:12" ht="51">
      <c r="B171" s="65"/>
      <c r="C171" s="19" t="s">
        <v>250</v>
      </c>
      <c r="D171" s="55">
        <v>992</v>
      </c>
      <c r="E171" s="26" t="s">
        <v>35</v>
      </c>
      <c r="F171" s="26" t="s">
        <v>24</v>
      </c>
      <c r="G171" s="49">
        <v>6030000000</v>
      </c>
      <c r="H171" s="54"/>
      <c r="I171" s="73">
        <f>I172+I175</f>
        <v>9861.42</v>
      </c>
      <c r="J171" s="73">
        <f t="shared" ref="J171:K171" si="89">J172+J175</f>
        <v>9861.4215000000004</v>
      </c>
      <c r="K171" s="73">
        <f t="shared" si="89"/>
        <v>9861.42</v>
      </c>
      <c r="L171" s="81">
        <f t="shared" si="63"/>
        <v>99.999984789211169</v>
      </c>
    </row>
    <row r="172" spans="2:12" ht="38.25">
      <c r="B172" s="65"/>
      <c r="C172" s="19" t="s">
        <v>245</v>
      </c>
      <c r="D172" s="55">
        <v>992</v>
      </c>
      <c r="E172" s="26" t="s">
        <v>35</v>
      </c>
      <c r="F172" s="26" t="s">
        <v>24</v>
      </c>
      <c r="G172" s="49">
        <v>6030100000</v>
      </c>
      <c r="H172" s="54"/>
      <c r="I172" s="73">
        <f>I173</f>
        <v>9190.152</v>
      </c>
      <c r="J172" s="73">
        <f t="shared" ref="J172:K173" si="90">J173</f>
        <v>9190.1525000000001</v>
      </c>
      <c r="K172" s="73">
        <f t="shared" si="90"/>
        <v>9190.152</v>
      </c>
      <c r="L172" s="81">
        <f t="shared" si="63"/>
        <v>99.999994559393869</v>
      </c>
    </row>
    <row r="173" spans="2:12" ht="25.5">
      <c r="B173" s="65"/>
      <c r="C173" s="25" t="s">
        <v>52</v>
      </c>
      <c r="D173" s="55">
        <v>992</v>
      </c>
      <c r="E173" s="26" t="s">
        <v>35</v>
      </c>
      <c r="F173" s="26" t="s">
        <v>24</v>
      </c>
      <c r="G173" s="49">
        <v>6030100590</v>
      </c>
      <c r="H173" s="54"/>
      <c r="I173" s="73">
        <f>I174</f>
        <v>9190.152</v>
      </c>
      <c r="J173" s="73">
        <f t="shared" si="90"/>
        <v>9190.1525000000001</v>
      </c>
      <c r="K173" s="73">
        <f t="shared" si="90"/>
        <v>9190.152</v>
      </c>
      <c r="L173" s="81">
        <f t="shared" si="63"/>
        <v>99.999994559393869</v>
      </c>
    </row>
    <row r="174" spans="2:12" ht="18" customHeight="1">
      <c r="B174" s="65"/>
      <c r="C174" s="19" t="s">
        <v>246</v>
      </c>
      <c r="D174" s="55">
        <v>992</v>
      </c>
      <c r="E174" s="26" t="s">
        <v>35</v>
      </c>
      <c r="F174" s="26" t="s">
        <v>24</v>
      </c>
      <c r="G174" s="49">
        <v>6030100590</v>
      </c>
      <c r="H174" s="54" t="s">
        <v>98</v>
      </c>
      <c r="I174" s="74">
        <v>9190.152</v>
      </c>
      <c r="J174" s="79">
        <v>9190.1525000000001</v>
      </c>
      <c r="K174" s="79">
        <v>9190.152</v>
      </c>
      <c r="L174" s="81">
        <f t="shared" si="63"/>
        <v>99.999994559393869</v>
      </c>
    </row>
    <row r="175" spans="2:12" s="57" customFormat="1" ht="14.25" customHeight="1">
      <c r="B175" s="65"/>
      <c r="C175" s="87" t="s">
        <v>280</v>
      </c>
      <c r="D175" s="88">
        <v>992</v>
      </c>
      <c r="E175" s="91" t="s">
        <v>35</v>
      </c>
      <c r="F175" s="91" t="s">
        <v>24</v>
      </c>
      <c r="G175" s="94" t="s">
        <v>281</v>
      </c>
      <c r="H175" s="94"/>
      <c r="I175" s="95">
        <f>I176</f>
        <v>671.26800000000003</v>
      </c>
      <c r="J175" s="95">
        <f t="shared" ref="J175:K176" si="91">J176</f>
        <v>671.26900000000001</v>
      </c>
      <c r="K175" s="95">
        <f t="shared" si="91"/>
        <v>671.26800000000003</v>
      </c>
      <c r="L175" s="81">
        <f t="shared" si="63"/>
        <v>99.999851028425269</v>
      </c>
    </row>
    <row r="176" spans="2:12" s="57" customFormat="1" ht="25.5">
      <c r="B176" s="65"/>
      <c r="C176" s="87" t="s">
        <v>282</v>
      </c>
      <c r="D176" s="88">
        <v>992</v>
      </c>
      <c r="E176" s="91" t="s">
        <v>35</v>
      </c>
      <c r="F176" s="91" t="s">
        <v>24</v>
      </c>
      <c r="G176" s="94" t="s">
        <v>283</v>
      </c>
      <c r="H176" s="94"/>
      <c r="I176" s="95">
        <f>I177</f>
        <v>671.26800000000003</v>
      </c>
      <c r="J176" s="95">
        <f t="shared" si="91"/>
        <v>671.26900000000001</v>
      </c>
      <c r="K176" s="95">
        <f t="shared" si="91"/>
        <v>671.26800000000003</v>
      </c>
      <c r="L176" s="81">
        <f t="shared" si="63"/>
        <v>99.999851028425269</v>
      </c>
    </row>
    <row r="177" spans="2:13" s="57" customFormat="1" ht="22.5" customHeight="1">
      <c r="B177" s="65"/>
      <c r="C177" s="87" t="s">
        <v>246</v>
      </c>
      <c r="D177" s="88">
        <v>992</v>
      </c>
      <c r="E177" s="91" t="s">
        <v>35</v>
      </c>
      <c r="F177" s="91" t="s">
        <v>24</v>
      </c>
      <c r="G177" s="94" t="s">
        <v>283</v>
      </c>
      <c r="H177" s="94" t="s">
        <v>98</v>
      </c>
      <c r="I177" s="95">
        <v>671.26800000000003</v>
      </c>
      <c r="J177" s="73">
        <v>671.26900000000001</v>
      </c>
      <c r="K177" s="73">
        <v>671.26800000000003</v>
      </c>
      <c r="L177" s="81">
        <f t="shared" si="63"/>
        <v>99.999851028425269</v>
      </c>
    </row>
    <row r="178" spans="2:13" s="57" customFormat="1" ht="38.25">
      <c r="B178" s="65"/>
      <c r="C178" s="19" t="s">
        <v>233</v>
      </c>
      <c r="D178" s="55">
        <v>992</v>
      </c>
      <c r="E178" s="26" t="s">
        <v>35</v>
      </c>
      <c r="F178" s="26" t="s">
        <v>24</v>
      </c>
      <c r="G178" s="54" t="s">
        <v>284</v>
      </c>
      <c r="H178" s="54"/>
      <c r="I178" s="73">
        <f>I179</f>
        <v>230.8</v>
      </c>
      <c r="J178" s="73">
        <f t="shared" ref="J178:K178" si="92">J179</f>
        <v>230.8</v>
      </c>
      <c r="K178" s="73">
        <f t="shared" si="92"/>
        <v>230.8</v>
      </c>
      <c r="L178" s="81">
        <f t="shared" si="63"/>
        <v>100</v>
      </c>
    </row>
    <row r="179" spans="2:13" s="57" customFormat="1" ht="50.25" customHeight="1">
      <c r="B179" s="65"/>
      <c r="C179" s="19" t="s">
        <v>234</v>
      </c>
      <c r="D179" s="55">
        <v>992</v>
      </c>
      <c r="E179" s="26" t="s">
        <v>35</v>
      </c>
      <c r="F179" s="26" t="s">
        <v>24</v>
      </c>
      <c r="G179" s="54" t="s">
        <v>200</v>
      </c>
      <c r="H179" s="54"/>
      <c r="I179" s="73">
        <f>I180</f>
        <v>230.8</v>
      </c>
      <c r="J179" s="73">
        <f>J180</f>
        <v>230.8</v>
      </c>
      <c r="K179" s="73">
        <f>K180</f>
        <v>230.8</v>
      </c>
      <c r="L179" s="81">
        <f t="shared" si="63"/>
        <v>100</v>
      </c>
    </row>
    <row r="180" spans="2:13" s="57" customFormat="1" ht="25.5">
      <c r="B180" s="65"/>
      <c r="C180" s="19" t="s">
        <v>235</v>
      </c>
      <c r="D180" s="55">
        <v>992</v>
      </c>
      <c r="E180" s="26" t="s">
        <v>35</v>
      </c>
      <c r="F180" s="26" t="s">
        <v>24</v>
      </c>
      <c r="G180" s="54" t="s">
        <v>201</v>
      </c>
      <c r="H180" s="54"/>
      <c r="I180" s="73">
        <f>I182</f>
        <v>230.8</v>
      </c>
      <c r="J180" s="73">
        <f t="shared" ref="J180:K180" si="93">J182</f>
        <v>230.8</v>
      </c>
      <c r="K180" s="73">
        <f t="shared" si="93"/>
        <v>230.8</v>
      </c>
      <c r="L180" s="81">
        <f t="shared" si="63"/>
        <v>100</v>
      </c>
    </row>
    <row r="181" spans="2:13" s="57" customFormat="1" ht="38.25">
      <c r="B181" s="65"/>
      <c r="C181" s="19" t="s">
        <v>247</v>
      </c>
      <c r="D181" s="55">
        <v>992</v>
      </c>
      <c r="E181" s="26" t="s">
        <v>35</v>
      </c>
      <c r="F181" s="26" t="s">
        <v>24</v>
      </c>
      <c r="G181" s="54" t="s">
        <v>285</v>
      </c>
      <c r="H181" s="54"/>
      <c r="I181" s="73">
        <f>I182</f>
        <v>230.8</v>
      </c>
      <c r="J181" s="73">
        <f t="shared" ref="J181:K181" si="94">J182</f>
        <v>230.8</v>
      </c>
      <c r="K181" s="73">
        <f t="shared" si="94"/>
        <v>230.8</v>
      </c>
      <c r="L181" s="81">
        <f t="shared" si="63"/>
        <v>100</v>
      </c>
    </row>
    <row r="182" spans="2:13" s="57" customFormat="1" ht="25.5">
      <c r="B182" s="65"/>
      <c r="C182" s="19" t="s">
        <v>57</v>
      </c>
      <c r="D182" s="55">
        <v>992</v>
      </c>
      <c r="E182" s="26" t="s">
        <v>35</v>
      </c>
      <c r="F182" s="26" t="s">
        <v>24</v>
      </c>
      <c r="G182" s="54" t="s">
        <v>285</v>
      </c>
      <c r="H182" s="54" t="s">
        <v>95</v>
      </c>
      <c r="I182" s="73">
        <v>230.8</v>
      </c>
      <c r="J182" s="73">
        <v>230.8</v>
      </c>
      <c r="K182" s="73">
        <v>230.8</v>
      </c>
      <c r="L182" s="81">
        <f t="shared" si="63"/>
        <v>100</v>
      </c>
    </row>
    <row r="183" spans="2:13" s="57" customFormat="1">
      <c r="B183" s="96"/>
      <c r="C183" s="68" t="s">
        <v>38</v>
      </c>
      <c r="D183" s="62">
        <v>992</v>
      </c>
      <c r="E183" s="66" t="s">
        <v>39</v>
      </c>
      <c r="F183" s="66"/>
      <c r="G183" s="66"/>
      <c r="H183" s="67"/>
      <c r="I183" s="72">
        <f>I184</f>
        <v>66.814549999999997</v>
      </c>
      <c r="J183" s="72">
        <f t="shared" ref="J183:K184" si="95">J184</f>
        <v>66.814549999999997</v>
      </c>
      <c r="K183" s="72">
        <f t="shared" si="95"/>
        <v>66.814549999999997</v>
      </c>
      <c r="L183" s="71">
        <f t="shared" si="63"/>
        <v>100</v>
      </c>
    </row>
    <row r="184" spans="2:13" s="57" customFormat="1" ht="23.25" customHeight="1">
      <c r="B184" s="50"/>
      <c r="C184" s="51" t="s">
        <v>248</v>
      </c>
      <c r="D184" s="55">
        <v>992</v>
      </c>
      <c r="E184" s="26" t="s">
        <v>39</v>
      </c>
      <c r="F184" s="26" t="s">
        <v>39</v>
      </c>
      <c r="G184" s="26"/>
      <c r="H184" s="29"/>
      <c r="I184" s="73">
        <f>I185</f>
        <v>66.814549999999997</v>
      </c>
      <c r="J184" s="73">
        <f t="shared" si="95"/>
        <v>66.814549999999997</v>
      </c>
      <c r="K184" s="73">
        <f t="shared" si="95"/>
        <v>66.814549999999997</v>
      </c>
      <c r="L184" s="81">
        <f t="shared" si="63"/>
        <v>100</v>
      </c>
    </row>
    <row r="185" spans="2:13" s="57" customFormat="1" ht="42.75" customHeight="1">
      <c r="B185" s="50"/>
      <c r="C185" s="51" t="s">
        <v>84</v>
      </c>
      <c r="D185" s="55">
        <v>992</v>
      </c>
      <c r="E185" s="26" t="s">
        <v>39</v>
      </c>
      <c r="F185" s="26" t="s">
        <v>39</v>
      </c>
      <c r="G185" s="29" t="s">
        <v>203</v>
      </c>
      <c r="H185" s="29"/>
      <c r="I185" s="73">
        <f>I187</f>
        <v>66.814549999999997</v>
      </c>
      <c r="J185" s="73">
        <f t="shared" ref="J185:K185" si="96">J187</f>
        <v>66.814549999999997</v>
      </c>
      <c r="K185" s="73">
        <f t="shared" si="96"/>
        <v>66.814549999999997</v>
      </c>
      <c r="L185" s="81">
        <f t="shared" si="63"/>
        <v>100</v>
      </c>
    </row>
    <row r="186" spans="2:13" s="57" customFormat="1" ht="38.25">
      <c r="B186" s="50"/>
      <c r="C186" s="51" t="s">
        <v>199</v>
      </c>
      <c r="D186" s="55">
        <v>992</v>
      </c>
      <c r="E186" s="26" t="s">
        <v>39</v>
      </c>
      <c r="F186" s="26" t="s">
        <v>39</v>
      </c>
      <c r="G186" s="29" t="s">
        <v>204</v>
      </c>
      <c r="H186" s="29"/>
      <c r="I186" s="73">
        <f>I187</f>
        <v>66.814549999999997</v>
      </c>
      <c r="J186" s="73">
        <f t="shared" ref="J186:K188" si="97">J187</f>
        <v>66.814549999999997</v>
      </c>
      <c r="K186" s="73">
        <f t="shared" si="97"/>
        <v>66.814549999999997</v>
      </c>
      <c r="L186" s="81">
        <f t="shared" si="63"/>
        <v>100</v>
      </c>
    </row>
    <row r="187" spans="2:13" s="57" customFormat="1" ht="29.25" customHeight="1">
      <c r="B187" s="50"/>
      <c r="C187" s="51" t="s">
        <v>249</v>
      </c>
      <c r="D187" s="55">
        <v>992</v>
      </c>
      <c r="E187" s="26" t="s">
        <v>39</v>
      </c>
      <c r="F187" s="26" t="s">
        <v>39</v>
      </c>
      <c r="G187" s="29" t="s">
        <v>205</v>
      </c>
      <c r="H187" s="29"/>
      <c r="I187" s="73">
        <f>I188</f>
        <v>66.814549999999997</v>
      </c>
      <c r="J187" s="73">
        <f t="shared" si="97"/>
        <v>66.814549999999997</v>
      </c>
      <c r="K187" s="73">
        <f t="shared" si="97"/>
        <v>66.814549999999997</v>
      </c>
      <c r="L187" s="81">
        <f t="shared" si="63"/>
        <v>100</v>
      </c>
    </row>
    <row r="188" spans="2:13" s="57" customFormat="1" ht="25.5">
      <c r="B188" s="50"/>
      <c r="C188" s="51" t="s">
        <v>85</v>
      </c>
      <c r="D188" s="55">
        <v>992</v>
      </c>
      <c r="E188" s="26" t="s">
        <v>39</v>
      </c>
      <c r="F188" s="26" t="s">
        <v>39</v>
      </c>
      <c r="G188" s="29" t="s">
        <v>286</v>
      </c>
      <c r="H188" s="29"/>
      <c r="I188" s="73">
        <f>I189</f>
        <v>66.814549999999997</v>
      </c>
      <c r="J188" s="73">
        <f t="shared" si="97"/>
        <v>66.814549999999997</v>
      </c>
      <c r="K188" s="73">
        <f t="shared" si="97"/>
        <v>66.814549999999997</v>
      </c>
      <c r="L188" s="81">
        <f t="shared" ref="L188:L230" si="98">K188/J188*100</f>
        <v>100</v>
      </c>
    </row>
    <row r="189" spans="2:13" s="57" customFormat="1" ht="18.75" customHeight="1">
      <c r="B189" s="50"/>
      <c r="C189" s="19" t="s">
        <v>86</v>
      </c>
      <c r="D189" s="55">
        <v>992</v>
      </c>
      <c r="E189" s="26" t="s">
        <v>39</v>
      </c>
      <c r="F189" s="26" t="s">
        <v>39</v>
      </c>
      <c r="G189" s="29" t="s">
        <v>286</v>
      </c>
      <c r="H189" s="29" t="s">
        <v>98</v>
      </c>
      <c r="I189" s="73">
        <v>66.814549999999997</v>
      </c>
      <c r="J189" s="73">
        <v>66.814549999999997</v>
      </c>
      <c r="K189" s="73">
        <v>66.814549999999997</v>
      </c>
      <c r="L189" s="81">
        <f t="shared" si="98"/>
        <v>100</v>
      </c>
    </row>
    <row r="190" spans="2:13" s="57" customFormat="1" ht="26.25" customHeight="1">
      <c r="B190" s="69"/>
      <c r="C190" s="68" t="s">
        <v>40</v>
      </c>
      <c r="D190" s="62">
        <v>992</v>
      </c>
      <c r="E190" s="66" t="s">
        <v>41</v>
      </c>
      <c r="F190" s="66"/>
      <c r="G190" s="67"/>
      <c r="H190" s="67"/>
      <c r="I190" s="72">
        <f>I191</f>
        <v>8947.00281</v>
      </c>
      <c r="J190" s="72">
        <f t="shared" ref="J190:K190" si="99">J191</f>
        <v>8947.0030900000002</v>
      </c>
      <c r="K190" s="72">
        <f t="shared" si="99"/>
        <v>7847.0030900000002</v>
      </c>
      <c r="L190" s="71">
        <f t="shared" si="98"/>
        <v>87.705380349879817</v>
      </c>
    </row>
    <row r="191" spans="2:13" s="57" customFormat="1" ht="20.25" customHeight="1">
      <c r="B191" s="50"/>
      <c r="C191" s="51" t="s">
        <v>42</v>
      </c>
      <c r="D191" s="55">
        <v>992</v>
      </c>
      <c r="E191" s="26" t="s">
        <v>41</v>
      </c>
      <c r="F191" s="26" t="s">
        <v>8</v>
      </c>
      <c r="G191" s="29"/>
      <c r="H191" s="29"/>
      <c r="I191" s="73">
        <f>I192+I211+I206</f>
        <v>8947.00281</v>
      </c>
      <c r="J191" s="73">
        <f t="shared" ref="J191:K191" si="100">J192+J211+J206</f>
        <v>8947.0030900000002</v>
      </c>
      <c r="K191" s="73">
        <f t="shared" si="100"/>
        <v>7847.0030900000002</v>
      </c>
      <c r="L191" s="81">
        <f t="shared" si="98"/>
        <v>87.705380349879817</v>
      </c>
      <c r="M191" s="99"/>
    </row>
    <row r="192" spans="2:13" s="57" customFormat="1" ht="39.75" customHeight="1">
      <c r="B192" s="50"/>
      <c r="C192" s="19" t="s">
        <v>87</v>
      </c>
      <c r="D192" s="55">
        <v>992</v>
      </c>
      <c r="E192" s="26" t="s">
        <v>41</v>
      </c>
      <c r="F192" s="26" t="s">
        <v>8</v>
      </c>
      <c r="G192" s="29" t="s">
        <v>236</v>
      </c>
      <c r="H192" s="29"/>
      <c r="I192" s="73">
        <f>I193+I197</f>
        <v>8011.0086099999999</v>
      </c>
      <c r="J192" s="73">
        <f t="shared" ref="J192:K192" si="101">J193+J197</f>
        <v>8011.0090899999996</v>
      </c>
      <c r="K192" s="73">
        <f t="shared" si="101"/>
        <v>6911.0090899999996</v>
      </c>
      <c r="L192" s="81">
        <f t="shared" si="98"/>
        <v>86.268895870145613</v>
      </c>
    </row>
    <row r="193" spans="2:12" s="57" customFormat="1" ht="39" customHeight="1">
      <c r="B193" s="50"/>
      <c r="C193" s="19" t="s">
        <v>88</v>
      </c>
      <c r="D193" s="55">
        <v>992</v>
      </c>
      <c r="E193" s="26" t="s">
        <v>41</v>
      </c>
      <c r="F193" s="26" t="s">
        <v>8</v>
      </c>
      <c r="G193" s="29" t="s">
        <v>237</v>
      </c>
      <c r="H193" s="29"/>
      <c r="I193" s="73">
        <f>I194</f>
        <v>6074.3556099999996</v>
      </c>
      <c r="J193" s="73">
        <f t="shared" ref="J193:K195" si="102">J194</f>
        <v>6074.3556099999996</v>
      </c>
      <c r="K193" s="73">
        <f t="shared" si="102"/>
        <v>6074.3556099999996</v>
      </c>
      <c r="L193" s="81">
        <f t="shared" si="98"/>
        <v>100</v>
      </c>
    </row>
    <row r="194" spans="2:12" s="57" customFormat="1" ht="51.75" customHeight="1">
      <c r="B194" s="50"/>
      <c r="C194" s="19" t="s">
        <v>202</v>
      </c>
      <c r="D194" s="55">
        <v>992</v>
      </c>
      <c r="E194" s="26" t="s">
        <v>41</v>
      </c>
      <c r="F194" s="26" t="s">
        <v>8</v>
      </c>
      <c r="G194" s="29" t="s">
        <v>238</v>
      </c>
      <c r="H194" s="29"/>
      <c r="I194" s="73">
        <f>I195</f>
        <v>6074.3556099999996</v>
      </c>
      <c r="J194" s="73">
        <f t="shared" si="102"/>
        <v>6074.3556099999996</v>
      </c>
      <c r="K194" s="73">
        <f t="shared" si="102"/>
        <v>6074.3556099999996</v>
      </c>
      <c r="L194" s="81">
        <f t="shared" si="98"/>
        <v>100</v>
      </c>
    </row>
    <row r="195" spans="2:12" s="57" customFormat="1" ht="25.5">
      <c r="B195" s="50"/>
      <c r="C195" s="48" t="s">
        <v>52</v>
      </c>
      <c r="D195" s="55">
        <v>992</v>
      </c>
      <c r="E195" s="26" t="s">
        <v>41</v>
      </c>
      <c r="F195" s="26" t="s">
        <v>8</v>
      </c>
      <c r="G195" s="29" t="s">
        <v>287</v>
      </c>
      <c r="H195" s="29"/>
      <c r="I195" s="73">
        <f>I196</f>
        <v>6074.3556099999996</v>
      </c>
      <c r="J195" s="73">
        <f t="shared" si="102"/>
        <v>6074.3556099999996</v>
      </c>
      <c r="K195" s="73">
        <f t="shared" si="102"/>
        <v>6074.3556099999996</v>
      </c>
      <c r="L195" s="81">
        <f t="shared" si="98"/>
        <v>100</v>
      </c>
    </row>
    <row r="196" spans="2:12" s="57" customFormat="1">
      <c r="B196" s="50"/>
      <c r="C196" s="19" t="s">
        <v>86</v>
      </c>
      <c r="D196" s="55">
        <v>992</v>
      </c>
      <c r="E196" s="26" t="s">
        <v>41</v>
      </c>
      <c r="F196" s="26" t="s">
        <v>8</v>
      </c>
      <c r="G196" s="29" t="s">
        <v>287</v>
      </c>
      <c r="H196" s="29" t="s">
        <v>98</v>
      </c>
      <c r="I196" s="73">
        <v>6074.3556099999996</v>
      </c>
      <c r="J196" s="75">
        <v>6074.3556099999996</v>
      </c>
      <c r="K196" s="75">
        <v>6074.3556099999996</v>
      </c>
      <c r="L196" s="81">
        <f t="shared" si="98"/>
        <v>100</v>
      </c>
    </row>
    <row r="197" spans="2:12" s="57" customFormat="1">
      <c r="B197" s="50"/>
      <c r="C197" s="19" t="s">
        <v>89</v>
      </c>
      <c r="D197" s="55">
        <v>992</v>
      </c>
      <c r="E197" s="26" t="s">
        <v>41</v>
      </c>
      <c r="F197" s="26" t="s">
        <v>8</v>
      </c>
      <c r="G197" s="29" t="s">
        <v>288</v>
      </c>
      <c r="H197" s="29"/>
      <c r="I197" s="73">
        <f>I198+I201</f>
        <v>1936.653</v>
      </c>
      <c r="J197" s="73">
        <f t="shared" ref="J197:K197" si="103">J198+J201</f>
        <v>1936.6534799999999</v>
      </c>
      <c r="K197" s="73">
        <f t="shared" si="103"/>
        <v>836.65347999999994</v>
      </c>
      <c r="L197" s="81">
        <f t="shared" si="98"/>
        <v>43.200990194693993</v>
      </c>
    </row>
    <row r="198" spans="2:12" s="57" customFormat="1" ht="25.5">
      <c r="B198" s="50"/>
      <c r="C198" s="19" t="s">
        <v>143</v>
      </c>
      <c r="D198" s="55">
        <v>992</v>
      </c>
      <c r="E198" s="26" t="s">
        <v>41</v>
      </c>
      <c r="F198" s="26" t="s">
        <v>8</v>
      </c>
      <c r="G198" s="29" t="s">
        <v>289</v>
      </c>
      <c r="H198" s="29"/>
      <c r="I198" s="73">
        <f>I199</f>
        <v>30</v>
      </c>
      <c r="J198" s="73">
        <f t="shared" ref="J198:K199" si="104">J199</f>
        <v>30</v>
      </c>
      <c r="K198" s="73">
        <f t="shared" si="104"/>
        <v>30</v>
      </c>
      <c r="L198" s="81">
        <f t="shared" si="98"/>
        <v>100</v>
      </c>
    </row>
    <row r="199" spans="2:12" s="57" customFormat="1" ht="28.5" customHeight="1">
      <c r="B199" s="50"/>
      <c r="C199" s="19" t="s">
        <v>43</v>
      </c>
      <c r="D199" s="55">
        <v>992</v>
      </c>
      <c r="E199" s="26" t="s">
        <v>41</v>
      </c>
      <c r="F199" s="26" t="s">
        <v>8</v>
      </c>
      <c r="G199" s="49">
        <v>6320110290</v>
      </c>
      <c r="H199" s="50"/>
      <c r="I199" s="75">
        <f>I200</f>
        <v>30</v>
      </c>
      <c r="J199" s="75">
        <f t="shared" si="104"/>
        <v>30</v>
      </c>
      <c r="K199" s="75">
        <f t="shared" si="104"/>
        <v>30</v>
      </c>
      <c r="L199" s="81">
        <f t="shared" si="98"/>
        <v>100</v>
      </c>
    </row>
    <row r="200" spans="2:12" s="57" customFormat="1">
      <c r="B200" s="50"/>
      <c r="C200" s="19" t="s">
        <v>14</v>
      </c>
      <c r="D200" s="55">
        <v>992</v>
      </c>
      <c r="E200" s="26" t="s">
        <v>41</v>
      </c>
      <c r="F200" s="26" t="s">
        <v>8</v>
      </c>
      <c r="G200" s="49">
        <v>6320110290</v>
      </c>
      <c r="H200" s="29" t="s">
        <v>15</v>
      </c>
      <c r="I200" s="75">
        <v>30</v>
      </c>
      <c r="J200" s="75">
        <v>30</v>
      </c>
      <c r="K200" s="75">
        <v>30</v>
      </c>
      <c r="L200" s="81">
        <f t="shared" si="98"/>
        <v>100</v>
      </c>
    </row>
    <row r="201" spans="2:12" s="57" customFormat="1" ht="12" customHeight="1">
      <c r="B201" s="89"/>
      <c r="C201" s="19" t="s">
        <v>290</v>
      </c>
      <c r="D201" s="88">
        <v>992</v>
      </c>
      <c r="E201" s="91" t="s">
        <v>41</v>
      </c>
      <c r="F201" s="91" t="s">
        <v>8</v>
      </c>
      <c r="G201" s="80">
        <v>6320200000</v>
      </c>
      <c r="H201" s="70"/>
      <c r="I201" s="90">
        <f>I202+I204</f>
        <v>1906.653</v>
      </c>
      <c r="J201" s="90">
        <f t="shared" ref="J201:K201" si="105">J202+J204</f>
        <v>1906.6534799999999</v>
      </c>
      <c r="K201" s="90">
        <f t="shared" si="105"/>
        <v>806.65347999999994</v>
      </c>
      <c r="L201" s="81">
        <f t="shared" si="98"/>
        <v>42.307293300091423</v>
      </c>
    </row>
    <row r="202" spans="2:12" s="57" customFormat="1" ht="38.25">
      <c r="B202" s="89"/>
      <c r="C202" s="51" t="s">
        <v>291</v>
      </c>
      <c r="D202" s="88">
        <v>992</v>
      </c>
      <c r="E202" s="91" t="s">
        <v>41</v>
      </c>
      <c r="F202" s="91" t="s">
        <v>8</v>
      </c>
      <c r="G202" s="80">
        <v>6320210300</v>
      </c>
      <c r="H202" s="70"/>
      <c r="I202" s="90">
        <f>I203</f>
        <v>656.65300000000002</v>
      </c>
      <c r="J202" s="90">
        <f t="shared" ref="J202:K202" si="106">J203</f>
        <v>656.65347999999994</v>
      </c>
      <c r="K202" s="90">
        <f t="shared" si="106"/>
        <v>656.65347999999994</v>
      </c>
      <c r="L202" s="81">
        <f t="shared" si="98"/>
        <v>100</v>
      </c>
    </row>
    <row r="203" spans="2:12" s="57" customFormat="1">
      <c r="B203" s="89"/>
      <c r="C203" s="19" t="s">
        <v>86</v>
      </c>
      <c r="D203" s="88">
        <v>992</v>
      </c>
      <c r="E203" s="91" t="s">
        <v>41</v>
      </c>
      <c r="F203" s="91" t="s">
        <v>8</v>
      </c>
      <c r="G203" s="80">
        <v>6320210300</v>
      </c>
      <c r="H203" s="70" t="s">
        <v>98</v>
      </c>
      <c r="I203" s="90">
        <v>656.65300000000002</v>
      </c>
      <c r="J203" s="75">
        <v>656.65347999999994</v>
      </c>
      <c r="K203" s="75">
        <v>656.65347999999994</v>
      </c>
      <c r="L203" s="81">
        <f t="shared" si="98"/>
        <v>100</v>
      </c>
    </row>
    <row r="204" spans="2:12" s="57" customFormat="1" ht="25.5">
      <c r="B204" s="89"/>
      <c r="C204" s="19" t="s">
        <v>292</v>
      </c>
      <c r="D204" s="88">
        <v>992</v>
      </c>
      <c r="E204" s="91" t="s">
        <v>41</v>
      </c>
      <c r="F204" s="91" t="s">
        <v>8</v>
      </c>
      <c r="G204" s="80">
        <v>6320210310</v>
      </c>
      <c r="H204" s="70"/>
      <c r="I204" s="90">
        <f>I205</f>
        <v>1250</v>
      </c>
      <c r="J204" s="90">
        <f t="shared" ref="J204:K204" si="107">J205</f>
        <v>1250</v>
      </c>
      <c r="K204" s="90">
        <f t="shared" si="107"/>
        <v>150</v>
      </c>
      <c r="L204" s="81">
        <f t="shared" si="98"/>
        <v>12</v>
      </c>
    </row>
    <row r="205" spans="2:12" s="57" customFormat="1">
      <c r="B205" s="89"/>
      <c r="C205" s="19" t="s">
        <v>86</v>
      </c>
      <c r="D205" s="88">
        <v>992</v>
      </c>
      <c r="E205" s="91" t="s">
        <v>41</v>
      </c>
      <c r="F205" s="91" t="s">
        <v>8</v>
      </c>
      <c r="G205" s="80">
        <v>6320210310</v>
      </c>
      <c r="H205" s="70" t="s">
        <v>98</v>
      </c>
      <c r="I205" s="90">
        <f>150+1100</f>
        <v>1250</v>
      </c>
      <c r="J205" s="74">
        <v>1250</v>
      </c>
      <c r="K205" s="74">
        <v>150</v>
      </c>
      <c r="L205" s="81">
        <f t="shared" si="98"/>
        <v>12</v>
      </c>
    </row>
    <row r="206" spans="2:12" s="57" customFormat="1" ht="68.25" customHeight="1">
      <c r="B206" s="50"/>
      <c r="C206" s="19" t="s">
        <v>90</v>
      </c>
      <c r="D206" s="55">
        <v>992</v>
      </c>
      <c r="E206" s="26" t="s">
        <v>41</v>
      </c>
      <c r="F206" s="26" t="s">
        <v>8</v>
      </c>
      <c r="G206" s="49">
        <v>6400000000</v>
      </c>
      <c r="H206" s="29"/>
      <c r="I206" s="75">
        <f>I208</f>
        <v>287.572</v>
      </c>
      <c r="J206" s="75">
        <f t="shared" ref="J206:K206" si="108">J208</f>
        <v>287.572</v>
      </c>
      <c r="K206" s="75">
        <f t="shared" si="108"/>
        <v>287.572</v>
      </c>
      <c r="L206" s="81">
        <f t="shared" si="98"/>
        <v>100</v>
      </c>
    </row>
    <row r="207" spans="2:12" s="57" customFormat="1" ht="76.5">
      <c r="B207" s="50"/>
      <c r="C207" s="19" t="s">
        <v>206</v>
      </c>
      <c r="D207" s="55">
        <v>992</v>
      </c>
      <c r="E207" s="26" t="s">
        <v>41</v>
      </c>
      <c r="F207" s="26" t="s">
        <v>8</v>
      </c>
      <c r="G207" s="49">
        <v>6410000000</v>
      </c>
      <c r="H207" s="29"/>
      <c r="I207" s="75">
        <f>I208</f>
        <v>287.572</v>
      </c>
      <c r="J207" s="75">
        <f t="shared" ref="J207:K207" si="109">J208</f>
        <v>287.572</v>
      </c>
      <c r="K207" s="75">
        <f t="shared" si="109"/>
        <v>287.572</v>
      </c>
      <c r="L207" s="81">
        <f t="shared" si="98"/>
        <v>100</v>
      </c>
    </row>
    <row r="208" spans="2:12" s="57" customFormat="1" ht="25.5">
      <c r="B208" s="50"/>
      <c r="C208" s="19" t="s">
        <v>144</v>
      </c>
      <c r="D208" s="55">
        <v>992</v>
      </c>
      <c r="E208" s="26" t="s">
        <v>41</v>
      </c>
      <c r="F208" s="26" t="s">
        <v>8</v>
      </c>
      <c r="G208" s="49">
        <v>6410100000</v>
      </c>
      <c r="H208" s="29"/>
      <c r="I208" s="75">
        <f>I209</f>
        <v>287.572</v>
      </c>
      <c r="J208" s="75">
        <f>J209</f>
        <v>287.572</v>
      </c>
      <c r="K208" s="75">
        <f>K209</f>
        <v>287.572</v>
      </c>
      <c r="L208" s="81">
        <f t="shared" si="98"/>
        <v>100</v>
      </c>
    </row>
    <row r="209" spans="2:12" s="57" customFormat="1" ht="38.25">
      <c r="B209" s="50"/>
      <c r="C209" s="19" t="s">
        <v>91</v>
      </c>
      <c r="D209" s="55">
        <v>992</v>
      </c>
      <c r="E209" s="26" t="s">
        <v>41</v>
      </c>
      <c r="F209" s="26" t="s">
        <v>8</v>
      </c>
      <c r="G209" s="49">
        <v>6410110250</v>
      </c>
      <c r="H209" s="29"/>
      <c r="I209" s="75">
        <f>I210</f>
        <v>287.572</v>
      </c>
      <c r="J209" s="75">
        <f t="shared" ref="J209:K209" si="110">J210</f>
        <v>287.572</v>
      </c>
      <c r="K209" s="75">
        <f t="shared" si="110"/>
        <v>287.572</v>
      </c>
      <c r="L209" s="81">
        <f t="shared" si="98"/>
        <v>100</v>
      </c>
    </row>
    <row r="210" spans="2:12" s="57" customFormat="1" ht="25.5">
      <c r="B210" s="50"/>
      <c r="C210" s="19" t="s">
        <v>57</v>
      </c>
      <c r="D210" s="55">
        <v>992</v>
      </c>
      <c r="E210" s="26" t="s">
        <v>41</v>
      </c>
      <c r="F210" s="26" t="s">
        <v>8</v>
      </c>
      <c r="G210" s="49">
        <v>6410110250</v>
      </c>
      <c r="H210" s="29" t="s">
        <v>95</v>
      </c>
      <c r="I210" s="75">
        <v>287.572</v>
      </c>
      <c r="J210" s="74">
        <v>287.572</v>
      </c>
      <c r="K210" s="74">
        <v>287.572</v>
      </c>
      <c r="L210" s="81">
        <f t="shared" si="98"/>
        <v>100</v>
      </c>
    </row>
    <row r="211" spans="2:12" s="57" customFormat="1" ht="39.75" customHeight="1">
      <c r="B211" s="50"/>
      <c r="C211" s="19" t="s">
        <v>68</v>
      </c>
      <c r="D211" s="55">
        <v>992</v>
      </c>
      <c r="E211" s="26" t="s">
        <v>41</v>
      </c>
      <c r="F211" s="26" t="s">
        <v>8</v>
      </c>
      <c r="G211" s="49">
        <v>6500000000</v>
      </c>
      <c r="H211" s="50"/>
      <c r="I211" s="75">
        <f>I214</f>
        <v>648.42219999999998</v>
      </c>
      <c r="J211" s="75">
        <f t="shared" ref="J211:K211" si="111">J214</f>
        <v>648.42200000000003</v>
      </c>
      <c r="K211" s="75">
        <f t="shared" si="111"/>
        <v>648.42200000000003</v>
      </c>
      <c r="L211" s="81">
        <f t="shared" si="98"/>
        <v>100</v>
      </c>
    </row>
    <row r="212" spans="2:12" s="57" customFormat="1" ht="51">
      <c r="B212" s="50"/>
      <c r="C212" s="19" t="s">
        <v>207</v>
      </c>
      <c r="D212" s="55">
        <v>992</v>
      </c>
      <c r="E212" s="26" t="s">
        <v>41</v>
      </c>
      <c r="F212" s="26" t="s">
        <v>8</v>
      </c>
      <c r="G212" s="49">
        <v>6510000000</v>
      </c>
      <c r="H212" s="50"/>
      <c r="I212" s="75">
        <f>I213</f>
        <v>648.42219999999998</v>
      </c>
      <c r="J212" s="75">
        <f t="shared" ref="J212:K214" si="112">J213</f>
        <v>648.42200000000003</v>
      </c>
      <c r="K212" s="75">
        <f t="shared" si="112"/>
        <v>648.42200000000003</v>
      </c>
      <c r="L212" s="81">
        <f t="shared" si="98"/>
        <v>100</v>
      </c>
    </row>
    <row r="213" spans="2:12" s="57" customFormat="1" ht="38.25">
      <c r="B213" s="50"/>
      <c r="C213" s="19" t="s">
        <v>127</v>
      </c>
      <c r="D213" s="55">
        <v>992</v>
      </c>
      <c r="E213" s="26" t="s">
        <v>41</v>
      </c>
      <c r="F213" s="26" t="s">
        <v>8</v>
      </c>
      <c r="G213" s="49">
        <v>6510100000</v>
      </c>
      <c r="H213" s="50"/>
      <c r="I213" s="75">
        <f>I214</f>
        <v>648.42219999999998</v>
      </c>
      <c r="J213" s="75">
        <f t="shared" si="112"/>
        <v>648.42200000000003</v>
      </c>
      <c r="K213" s="75">
        <f t="shared" si="112"/>
        <v>648.42200000000003</v>
      </c>
      <c r="L213" s="81">
        <f t="shared" si="98"/>
        <v>100</v>
      </c>
    </row>
    <row r="214" spans="2:12" s="57" customFormat="1" ht="25.5">
      <c r="B214" s="50"/>
      <c r="C214" s="19" t="s">
        <v>69</v>
      </c>
      <c r="D214" s="55">
        <v>992</v>
      </c>
      <c r="E214" s="26" t="s">
        <v>41</v>
      </c>
      <c r="F214" s="26" t="s">
        <v>8</v>
      </c>
      <c r="G214" s="49">
        <v>6510110060</v>
      </c>
      <c r="H214" s="50"/>
      <c r="I214" s="75">
        <f>I215</f>
        <v>648.42219999999998</v>
      </c>
      <c r="J214" s="75">
        <f t="shared" si="112"/>
        <v>648.42200000000003</v>
      </c>
      <c r="K214" s="75">
        <f t="shared" si="112"/>
        <v>648.42200000000003</v>
      </c>
      <c r="L214" s="81">
        <f t="shared" si="98"/>
        <v>100</v>
      </c>
    </row>
    <row r="215" spans="2:12">
      <c r="B215" s="50"/>
      <c r="C215" s="19" t="s">
        <v>86</v>
      </c>
      <c r="D215" s="55">
        <v>992</v>
      </c>
      <c r="E215" s="26" t="s">
        <v>41</v>
      </c>
      <c r="F215" s="26" t="s">
        <v>8</v>
      </c>
      <c r="G215" s="49">
        <v>6510110060</v>
      </c>
      <c r="H215" s="50">
        <v>610</v>
      </c>
      <c r="I215" s="75">
        <v>648.42219999999998</v>
      </c>
      <c r="J215" s="75">
        <v>648.42200000000003</v>
      </c>
      <c r="K215" s="75">
        <v>648.42200000000003</v>
      </c>
      <c r="L215" s="81">
        <f t="shared" si="98"/>
        <v>100</v>
      </c>
    </row>
    <row r="216" spans="2:12">
      <c r="B216" s="69"/>
      <c r="C216" s="68" t="s">
        <v>145</v>
      </c>
      <c r="D216" s="62">
        <v>992</v>
      </c>
      <c r="E216" s="66" t="s">
        <v>146</v>
      </c>
      <c r="F216" s="66"/>
      <c r="G216" s="49"/>
      <c r="H216" s="67"/>
      <c r="I216" s="72">
        <f>I217</f>
        <v>108</v>
      </c>
      <c r="J216" s="72">
        <f t="shared" ref="J216:K217" si="113">J217</f>
        <v>108</v>
      </c>
      <c r="K216" s="72">
        <f t="shared" si="113"/>
        <v>108</v>
      </c>
      <c r="L216" s="71">
        <f t="shared" si="98"/>
        <v>100</v>
      </c>
    </row>
    <row r="217" spans="2:12">
      <c r="B217" s="50"/>
      <c r="C217" s="19" t="s">
        <v>147</v>
      </c>
      <c r="D217" s="55">
        <v>992</v>
      </c>
      <c r="E217" s="26" t="s">
        <v>146</v>
      </c>
      <c r="F217" s="26" t="s">
        <v>8</v>
      </c>
      <c r="G217" s="49"/>
      <c r="H217" s="29"/>
      <c r="I217" s="75">
        <f>I218</f>
        <v>108</v>
      </c>
      <c r="J217" s="75">
        <f t="shared" si="113"/>
        <v>108</v>
      </c>
      <c r="K217" s="75">
        <f t="shared" si="113"/>
        <v>108</v>
      </c>
      <c r="L217" s="81">
        <f t="shared" si="98"/>
        <v>100</v>
      </c>
    </row>
    <row r="218" spans="2:12" ht="80.25" customHeight="1">
      <c r="B218" s="50"/>
      <c r="C218" s="19" t="s">
        <v>148</v>
      </c>
      <c r="D218" s="55">
        <v>992</v>
      </c>
      <c r="E218" s="26" t="s">
        <v>146</v>
      </c>
      <c r="F218" s="26" t="s">
        <v>8</v>
      </c>
      <c r="G218" s="49">
        <v>6600000000</v>
      </c>
      <c r="H218" s="29"/>
      <c r="I218" s="75">
        <f>I220</f>
        <v>108</v>
      </c>
      <c r="J218" s="75">
        <f t="shared" ref="J218:K218" si="114">J220</f>
        <v>108</v>
      </c>
      <c r="K218" s="75">
        <f t="shared" si="114"/>
        <v>108</v>
      </c>
      <c r="L218" s="81">
        <f t="shared" si="98"/>
        <v>100</v>
      </c>
    </row>
    <row r="219" spans="2:12" ht="25.5">
      <c r="B219" s="50"/>
      <c r="C219" s="19" t="s">
        <v>208</v>
      </c>
      <c r="D219" s="55">
        <v>992</v>
      </c>
      <c r="E219" s="26" t="s">
        <v>146</v>
      </c>
      <c r="F219" s="26" t="s">
        <v>8</v>
      </c>
      <c r="G219" s="49">
        <v>6610000000</v>
      </c>
      <c r="H219" s="29"/>
      <c r="I219" s="75">
        <f>I220</f>
        <v>108</v>
      </c>
      <c r="J219" s="75">
        <f t="shared" ref="J219:K221" si="115">J220</f>
        <v>108</v>
      </c>
      <c r="K219" s="75">
        <f t="shared" si="115"/>
        <v>108</v>
      </c>
      <c r="L219" s="81">
        <f t="shared" si="98"/>
        <v>100</v>
      </c>
    </row>
    <row r="220" spans="2:12" ht="41.25" customHeight="1">
      <c r="B220" s="50"/>
      <c r="C220" s="19" t="s">
        <v>149</v>
      </c>
      <c r="D220" s="55">
        <v>992</v>
      </c>
      <c r="E220" s="26" t="s">
        <v>146</v>
      </c>
      <c r="F220" s="26" t="s">
        <v>8</v>
      </c>
      <c r="G220" s="49">
        <v>6610100000</v>
      </c>
      <c r="H220" s="29"/>
      <c r="I220" s="75">
        <f>I221</f>
        <v>108</v>
      </c>
      <c r="J220" s="75">
        <f t="shared" si="115"/>
        <v>108</v>
      </c>
      <c r="K220" s="75">
        <f t="shared" si="115"/>
        <v>108</v>
      </c>
      <c r="L220" s="81">
        <f t="shared" si="98"/>
        <v>100</v>
      </c>
    </row>
    <row r="221" spans="2:12" ht="25.5">
      <c r="B221" s="50"/>
      <c r="C221" s="19" t="s">
        <v>150</v>
      </c>
      <c r="D221" s="55">
        <v>992</v>
      </c>
      <c r="E221" s="26" t="s">
        <v>146</v>
      </c>
      <c r="F221" s="26" t="s">
        <v>8</v>
      </c>
      <c r="G221" s="49">
        <v>6610110170</v>
      </c>
      <c r="H221" s="29"/>
      <c r="I221" s="75">
        <f>I222</f>
        <v>108</v>
      </c>
      <c r="J221" s="75">
        <f t="shared" si="115"/>
        <v>108</v>
      </c>
      <c r="K221" s="75">
        <f t="shared" si="115"/>
        <v>108</v>
      </c>
      <c r="L221" s="81">
        <f t="shared" si="98"/>
        <v>100</v>
      </c>
    </row>
    <row r="222" spans="2:12" ht="25.5">
      <c r="B222" s="50"/>
      <c r="C222" s="19" t="s">
        <v>151</v>
      </c>
      <c r="D222" s="55">
        <v>992</v>
      </c>
      <c r="E222" s="26" t="s">
        <v>146</v>
      </c>
      <c r="F222" s="26" t="s">
        <v>8</v>
      </c>
      <c r="G222" s="49">
        <v>6610110170</v>
      </c>
      <c r="H222" s="29" t="s">
        <v>152</v>
      </c>
      <c r="I222" s="75">
        <v>108</v>
      </c>
      <c r="J222" s="75">
        <v>108</v>
      </c>
      <c r="K222" s="75">
        <v>108</v>
      </c>
      <c r="L222" s="81">
        <f t="shared" si="98"/>
        <v>100</v>
      </c>
    </row>
    <row r="223" spans="2:12">
      <c r="B223" s="69"/>
      <c r="C223" s="68" t="s">
        <v>44</v>
      </c>
      <c r="D223" s="62">
        <v>992</v>
      </c>
      <c r="E223" s="66" t="s">
        <v>17</v>
      </c>
      <c r="F223" s="66"/>
      <c r="G223" s="49"/>
      <c r="H223" s="67"/>
      <c r="I223" s="72">
        <f>I224</f>
        <v>4022.34222</v>
      </c>
      <c r="J223" s="72">
        <f t="shared" ref="J223:K224" si="116">J224</f>
        <v>4022.34222</v>
      </c>
      <c r="K223" s="72">
        <f t="shared" si="116"/>
        <v>4022.34222</v>
      </c>
      <c r="L223" s="71">
        <f t="shared" si="98"/>
        <v>100</v>
      </c>
    </row>
    <row r="224" spans="2:12">
      <c r="B224" s="50"/>
      <c r="C224" s="51" t="s">
        <v>293</v>
      </c>
      <c r="D224" s="55">
        <v>992</v>
      </c>
      <c r="E224" s="26" t="s">
        <v>17</v>
      </c>
      <c r="F224" s="26" t="s">
        <v>10</v>
      </c>
      <c r="G224" s="49"/>
      <c r="H224" s="29"/>
      <c r="I224" s="74">
        <f>I225</f>
        <v>4022.34222</v>
      </c>
      <c r="J224" s="74">
        <f t="shared" si="116"/>
        <v>4022.34222</v>
      </c>
      <c r="K224" s="74">
        <f t="shared" si="116"/>
        <v>4022.34222</v>
      </c>
      <c r="L224" s="81">
        <f t="shared" si="98"/>
        <v>100</v>
      </c>
    </row>
    <row r="225" spans="2:12" ht="51">
      <c r="B225" s="50"/>
      <c r="C225" s="51" t="s">
        <v>92</v>
      </c>
      <c r="D225" s="55">
        <v>992</v>
      </c>
      <c r="E225" s="26" t="s">
        <v>17</v>
      </c>
      <c r="F225" s="26" t="s">
        <v>10</v>
      </c>
      <c r="G225" s="49">
        <v>6700000000</v>
      </c>
      <c r="H225" s="29"/>
      <c r="I225" s="74">
        <f>I227</f>
        <v>4022.34222</v>
      </c>
      <c r="J225" s="74">
        <f t="shared" ref="J225:K225" si="117">J227</f>
        <v>4022.34222</v>
      </c>
      <c r="K225" s="74">
        <f t="shared" si="117"/>
        <v>4022.34222</v>
      </c>
      <c r="L225" s="81">
        <f t="shared" si="98"/>
        <v>100</v>
      </c>
    </row>
    <row r="226" spans="2:12" ht="63.75">
      <c r="B226" s="50"/>
      <c r="C226" s="51" t="s">
        <v>209</v>
      </c>
      <c r="D226" s="55">
        <v>992</v>
      </c>
      <c r="E226" s="26" t="s">
        <v>17</v>
      </c>
      <c r="F226" s="26" t="s">
        <v>10</v>
      </c>
      <c r="G226" s="49">
        <v>6710000000</v>
      </c>
      <c r="H226" s="29"/>
      <c r="I226" s="74">
        <f>I227</f>
        <v>4022.34222</v>
      </c>
      <c r="J226" s="74">
        <f t="shared" ref="J226:K227" si="118">J227</f>
        <v>4022.34222</v>
      </c>
      <c r="K226" s="74">
        <f t="shared" si="118"/>
        <v>4022.34222</v>
      </c>
      <c r="L226" s="81">
        <f t="shared" si="98"/>
        <v>100</v>
      </c>
    </row>
    <row r="227" spans="2:12" ht="38.25">
      <c r="B227" s="50"/>
      <c r="C227" s="51" t="s">
        <v>153</v>
      </c>
      <c r="D227" s="55">
        <v>992</v>
      </c>
      <c r="E227" s="26" t="s">
        <v>17</v>
      </c>
      <c r="F227" s="26" t="s">
        <v>10</v>
      </c>
      <c r="G227" s="49">
        <v>6710100000</v>
      </c>
      <c r="H227" s="29"/>
      <c r="I227" s="74">
        <f>I228</f>
        <v>4022.34222</v>
      </c>
      <c r="J227" s="74">
        <f t="shared" si="118"/>
        <v>4022.34222</v>
      </c>
      <c r="K227" s="74">
        <f t="shared" si="118"/>
        <v>4022.34222</v>
      </c>
      <c r="L227" s="81">
        <f t="shared" si="98"/>
        <v>100</v>
      </c>
    </row>
    <row r="228" spans="2:12" ht="25.5">
      <c r="B228" s="50"/>
      <c r="C228" s="51" t="s">
        <v>93</v>
      </c>
      <c r="D228" s="55">
        <v>992</v>
      </c>
      <c r="E228" s="26" t="s">
        <v>17</v>
      </c>
      <c r="F228" s="26" t="s">
        <v>10</v>
      </c>
      <c r="G228" s="49">
        <v>6710110280</v>
      </c>
      <c r="H228" s="29"/>
      <c r="I228" s="74">
        <f>I230+I229</f>
        <v>4022.34222</v>
      </c>
      <c r="J228" s="74">
        <f t="shared" ref="J228:K228" si="119">J230+J229</f>
        <v>4022.34222</v>
      </c>
      <c r="K228" s="74">
        <f t="shared" si="119"/>
        <v>4022.34222</v>
      </c>
      <c r="L228" s="81">
        <f t="shared" si="98"/>
        <v>100</v>
      </c>
    </row>
    <row r="229" spans="2:12" ht="25.5">
      <c r="B229" s="50"/>
      <c r="C229" s="19" t="s">
        <v>57</v>
      </c>
      <c r="D229" s="55">
        <v>992</v>
      </c>
      <c r="E229" s="26" t="s">
        <v>17</v>
      </c>
      <c r="F229" s="26" t="s">
        <v>10</v>
      </c>
      <c r="G229" s="49">
        <v>6710110280</v>
      </c>
      <c r="H229" s="29" t="s">
        <v>95</v>
      </c>
      <c r="I229" s="74">
        <v>3980.5562199999999</v>
      </c>
      <c r="J229" s="74">
        <v>3980.5562199999999</v>
      </c>
      <c r="K229" s="74">
        <v>3980.5562199999999</v>
      </c>
      <c r="L229" s="81">
        <f t="shared" si="98"/>
        <v>100</v>
      </c>
    </row>
    <row r="230" spans="2:12">
      <c r="B230" s="50"/>
      <c r="C230" s="19" t="s">
        <v>246</v>
      </c>
      <c r="D230" s="55">
        <v>992</v>
      </c>
      <c r="E230" s="26" t="s">
        <v>17</v>
      </c>
      <c r="F230" s="26" t="s">
        <v>10</v>
      </c>
      <c r="G230" s="49">
        <v>6710110280</v>
      </c>
      <c r="H230" s="29" t="s">
        <v>98</v>
      </c>
      <c r="I230" s="74">
        <v>41.786000000000001</v>
      </c>
      <c r="J230" s="74">
        <v>41.786000000000001</v>
      </c>
      <c r="K230" s="74">
        <v>41.786000000000001</v>
      </c>
      <c r="L230" s="81">
        <f t="shared" si="98"/>
        <v>100</v>
      </c>
    </row>
    <row r="234" spans="2:12" ht="15.75">
      <c r="B234"/>
      <c r="C234" s="100" t="s">
        <v>297</v>
      </c>
      <c r="D234" s="100"/>
      <c r="E234" s="100"/>
      <c r="F234" s="100"/>
      <c r="G234" s="100"/>
      <c r="H234" s="100"/>
      <c r="I234" s="100"/>
      <c r="J234" s="100"/>
      <c r="K234" s="100"/>
      <c r="L234" s="100"/>
    </row>
    <row r="235" spans="2:12" ht="15.75">
      <c r="B235"/>
      <c r="C235" s="85" t="s">
        <v>298</v>
      </c>
      <c r="D235" s="85"/>
      <c r="E235" s="85"/>
      <c r="F235" s="85"/>
      <c r="G235" s="85"/>
      <c r="H235" s="85"/>
      <c r="I235" s="85"/>
      <c r="J235" s="85"/>
      <c r="K235" s="85"/>
      <c r="L235" s="85"/>
    </row>
    <row r="236" spans="2:12" ht="21" customHeight="1">
      <c r="B236"/>
      <c r="C236" s="100" t="s">
        <v>299</v>
      </c>
      <c r="D236" s="100"/>
      <c r="E236" s="100"/>
      <c r="F236" s="100"/>
      <c r="G236" s="100"/>
      <c r="H236" s="100"/>
      <c r="I236" s="100"/>
      <c r="J236" s="100"/>
      <c r="K236" s="100"/>
      <c r="L236" s="100"/>
    </row>
    <row r="237" spans="2:12">
      <c r="B237" s="43"/>
      <c r="C237" s="43"/>
      <c r="E237" s="82"/>
      <c r="F237" s="82"/>
      <c r="G237" s="82"/>
      <c r="H237" s="83"/>
      <c r="I237" s="83"/>
      <c r="J237" s="84"/>
    </row>
  </sheetData>
  <mergeCells count="11">
    <mergeCell ref="C234:L234"/>
    <mergeCell ref="C236:L236"/>
    <mergeCell ref="E1:L1"/>
    <mergeCell ref="B7:L7"/>
    <mergeCell ref="E2:H2"/>
    <mergeCell ref="I2:L2"/>
    <mergeCell ref="E3:H3"/>
    <mergeCell ref="I3:L3"/>
    <mergeCell ref="E4:H4"/>
    <mergeCell ref="I4:L4"/>
    <mergeCell ref="I5:L5"/>
  </mergeCells>
  <phoneticPr fontId="0" type="noConversion"/>
  <pageMargins left="0.23622047244094491" right="0.23622047244094491" top="0.51181102362204722" bottom="0.15748031496062992" header="0.19685039370078741" footer="0.31496062992125984"/>
  <pageSetup paperSize="9" scale="69" fitToHeight="11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2021-03-29T11:04:10Z</cp:lastPrinted>
  <dcterms:created xsi:type="dcterms:W3CDTF">1996-10-08T23:32:33Z</dcterms:created>
  <dcterms:modified xsi:type="dcterms:W3CDTF">2021-03-29T11:04:20Z</dcterms:modified>
</cp:coreProperties>
</file>