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95" windowWidth="15180" windowHeight="8415"/>
  </bookViews>
  <sheets>
    <sheet name="Лист1" sheetId="1" r:id="rId1"/>
  </sheets>
  <definedNames>
    <definedName name="_xlnm.Print_Titles" localSheetId="0">Лист1!$16:$18</definedName>
    <definedName name="_xlnm.Print_Area" localSheetId="0">Лист1!$A$1:$K$193</definedName>
  </definedNames>
  <calcPr calcId="124519"/>
</workbook>
</file>

<file path=xl/calcChain.xml><?xml version="1.0" encoding="utf-8"?>
<calcChain xmlns="http://schemas.openxmlformats.org/spreadsheetml/2006/main">
  <c r="J38" i="1"/>
  <c r="H38"/>
  <c r="F38"/>
  <c r="D38"/>
  <c r="C38"/>
  <c r="J37"/>
  <c r="H37"/>
  <c r="F37"/>
  <c r="D37"/>
  <c r="C37"/>
  <c r="K149"/>
  <c r="I149"/>
  <c r="G149"/>
  <c r="E19" l="1"/>
  <c r="H35" l="1"/>
  <c r="J35" s="1"/>
  <c r="K35" s="1"/>
  <c r="H23"/>
  <c r="J23" s="1"/>
  <c r="K23" s="1"/>
  <c r="H24"/>
  <c r="J24" s="1"/>
  <c r="K24" s="1"/>
  <c r="G44"/>
  <c r="E41"/>
  <c r="G41"/>
  <c r="I41"/>
  <c r="K41"/>
  <c r="D33"/>
  <c r="F33"/>
  <c r="H33"/>
  <c r="J33"/>
  <c r="C33"/>
  <c r="D31"/>
  <c r="F31"/>
  <c r="H31"/>
  <c r="J31"/>
  <c r="C31"/>
  <c r="D29"/>
  <c r="F29"/>
  <c r="H29"/>
  <c r="J29"/>
  <c r="C29"/>
  <c r="K180"/>
  <c r="K179"/>
  <c r="K178"/>
  <c r="K177"/>
  <c r="K175"/>
  <c r="K174"/>
  <c r="K173"/>
  <c r="K172"/>
  <c r="K171"/>
  <c r="K170"/>
  <c r="K169"/>
  <c r="K168"/>
  <c r="K167"/>
  <c r="K166"/>
  <c r="K164"/>
  <c r="K163"/>
  <c r="K162"/>
  <c r="K160"/>
  <c r="K159"/>
  <c r="K158"/>
  <c r="K157"/>
  <c r="K156"/>
  <c r="K155"/>
  <c r="K154"/>
  <c r="K153"/>
  <c r="K152"/>
  <c r="K151"/>
  <c r="K148"/>
  <c r="K146"/>
  <c r="K145"/>
  <c r="K144"/>
  <c r="K143"/>
  <c r="K142"/>
  <c r="K141"/>
  <c r="K140"/>
  <c r="K139"/>
  <c r="K138"/>
  <c r="K136"/>
  <c r="K134"/>
  <c r="K133"/>
  <c r="K132"/>
  <c r="K128"/>
  <c r="K127"/>
  <c r="K126"/>
  <c r="K125"/>
  <c r="K124"/>
  <c r="K123"/>
  <c r="K121"/>
  <c r="K119"/>
  <c r="K118"/>
  <c r="K117"/>
  <c r="K116"/>
  <c r="K114"/>
  <c r="K113"/>
  <c r="K112"/>
  <c r="K111"/>
  <c r="K109"/>
  <c r="K108"/>
  <c r="K107"/>
  <c r="K106"/>
  <c r="K105"/>
  <c r="K104"/>
  <c r="K103"/>
  <c r="K102"/>
  <c r="K101"/>
  <c r="K100"/>
  <c r="K99"/>
  <c r="K98"/>
  <c r="K97"/>
  <c r="K96"/>
  <c r="K95"/>
  <c r="K94"/>
  <c r="K93"/>
  <c r="K92"/>
  <c r="K91"/>
  <c r="K90"/>
  <c r="K88"/>
  <c r="K87"/>
  <c r="K86"/>
  <c r="K85"/>
  <c r="K84"/>
  <c r="K83"/>
  <c r="K82"/>
  <c r="K81"/>
  <c r="K80"/>
  <c r="K79"/>
  <c r="K78"/>
  <c r="K77"/>
  <c r="K76"/>
  <c r="K75"/>
  <c r="K74"/>
  <c r="K73"/>
  <c r="K72"/>
  <c r="K71"/>
  <c r="K70"/>
  <c r="K69"/>
  <c r="K68"/>
  <c r="K67"/>
  <c r="K66"/>
  <c r="K65"/>
  <c r="K64"/>
  <c r="K63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2"/>
  <c r="K40"/>
  <c r="K39"/>
  <c r="K38"/>
  <c r="K37"/>
  <c r="K36"/>
  <c r="K34"/>
  <c r="K33" s="1"/>
  <c r="K32"/>
  <c r="K31" s="1"/>
  <c r="K30"/>
  <c r="K29" s="1"/>
  <c r="K28"/>
  <c r="K27"/>
  <c r="K26"/>
  <c r="K25"/>
  <c r="K22"/>
  <c r="K21"/>
  <c r="K20"/>
  <c r="K19"/>
  <c r="I180"/>
  <c r="I179"/>
  <c r="I178"/>
  <c r="I177"/>
  <c r="I175"/>
  <c r="I174"/>
  <c r="I173"/>
  <c r="I172"/>
  <c r="I171"/>
  <c r="I170"/>
  <c r="I169"/>
  <c r="I168"/>
  <c r="I167"/>
  <c r="I166"/>
  <c r="I164"/>
  <c r="I163"/>
  <c r="I162"/>
  <c r="I160"/>
  <c r="I159"/>
  <c r="I158"/>
  <c r="I157"/>
  <c r="I156"/>
  <c r="I155"/>
  <c r="I154"/>
  <c r="I153"/>
  <c r="I152"/>
  <c r="I151"/>
  <c r="I148"/>
  <c r="I146"/>
  <c r="I145"/>
  <c r="I144"/>
  <c r="I143"/>
  <c r="I142"/>
  <c r="I141"/>
  <c r="I140"/>
  <c r="I139"/>
  <c r="I138"/>
  <c r="I136"/>
  <c r="I134"/>
  <c r="I133"/>
  <c r="I132"/>
  <c r="I128"/>
  <c r="I127"/>
  <c r="I126"/>
  <c r="I125"/>
  <c r="I124"/>
  <c r="I123"/>
  <c r="I121"/>
  <c r="I119"/>
  <c r="I118"/>
  <c r="I117"/>
  <c r="I116"/>
  <c r="I114"/>
  <c r="I113"/>
  <c r="I112"/>
  <c r="I111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2"/>
  <c r="I40"/>
  <c r="I39"/>
  <c r="I38"/>
  <c r="I37"/>
  <c r="I36"/>
  <c r="I35"/>
  <c r="I34"/>
  <c r="I33" s="1"/>
  <c r="I32"/>
  <c r="I31" s="1"/>
  <c r="I30"/>
  <c r="I29" s="1"/>
  <c r="I28"/>
  <c r="I27"/>
  <c r="I26"/>
  <c r="I25"/>
  <c r="I24"/>
  <c r="I23"/>
  <c r="I22"/>
  <c r="I21"/>
  <c r="I20"/>
  <c r="I19"/>
  <c r="G164"/>
  <c r="G163"/>
  <c r="G162"/>
  <c r="E164"/>
  <c r="E163"/>
  <c r="E162"/>
  <c r="G160"/>
  <c r="E160"/>
  <c r="G67"/>
  <c r="E67"/>
  <c r="E34"/>
  <c r="E33" s="1"/>
  <c r="G36"/>
  <c r="E36"/>
  <c r="G34"/>
  <c r="G33" s="1"/>
  <c r="G32"/>
  <c r="G31" s="1"/>
  <c r="E32"/>
  <c r="E31" s="1"/>
  <c r="G30"/>
  <c r="G29" s="1"/>
  <c r="E30"/>
  <c r="E29" s="1"/>
  <c r="G26"/>
  <c r="E26"/>
  <c r="G166"/>
  <c r="E166"/>
  <c r="G158"/>
  <c r="G159"/>
  <c r="E158"/>
  <c r="E159"/>
  <c r="G157"/>
  <c r="E156"/>
  <c r="G156"/>
  <c r="G154"/>
  <c r="E154"/>
  <c r="G153"/>
  <c r="G155"/>
  <c r="G152"/>
  <c r="G151"/>
  <c r="E151"/>
  <c r="G146"/>
  <c r="E146"/>
  <c r="G145"/>
  <c r="E145"/>
  <c r="G144"/>
  <c r="E144"/>
  <c r="G113" l="1"/>
  <c r="E113"/>
  <c r="E101"/>
  <c r="G84"/>
  <c r="G85"/>
  <c r="G86"/>
  <c r="G87"/>
  <c r="G88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1"/>
  <c r="G112"/>
  <c r="G114"/>
  <c r="G116"/>
  <c r="G117"/>
  <c r="G118"/>
  <c r="G119"/>
  <c r="G121"/>
  <c r="G123"/>
  <c r="G124"/>
  <c r="G125"/>
  <c r="G126"/>
  <c r="G127"/>
  <c r="G128"/>
  <c r="G132"/>
  <c r="G133"/>
  <c r="G134"/>
  <c r="G136"/>
  <c r="G138"/>
  <c r="G139"/>
  <c r="G140"/>
  <c r="G141"/>
  <c r="G142"/>
  <c r="G143"/>
  <c r="G148"/>
  <c r="E85"/>
  <c r="E86"/>
  <c r="E87"/>
  <c r="E88"/>
  <c r="E90"/>
  <c r="E91"/>
  <c r="E92"/>
  <c r="E93"/>
  <c r="E94"/>
  <c r="E95"/>
  <c r="E96"/>
  <c r="E97"/>
  <c r="E98"/>
  <c r="E99"/>
  <c r="E100"/>
  <c r="E102"/>
  <c r="E103"/>
  <c r="E104"/>
  <c r="E105"/>
  <c r="E106"/>
  <c r="E107"/>
  <c r="E108"/>
  <c r="E109"/>
  <c r="E111"/>
  <c r="E112"/>
  <c r="E114"/>
  <c r="E116"/>
  <c r="E117"/>
  <c r="E118"/>
  <c r="E119"/>
  <c r="E121"/>
  <c r="E123"/>
  <c r="E124"/>
  <c r="E125"/>
  <c r="E126"/>
  <c r="E127"/>
  <c r="E128"/>
  <c r="E132"/>
  <c r="E133"/>
  <c r="E134"/>
  <c r="E136"/>
  <c r="E138"/>
  <c r="E139"/>
  <c r="E140"/>
  <c r="E141"/>
  <c r="E142"/>
  <c r="E143"/>
  <c r="E148"/>
  <c r="E149"/>
  <c r="E152"/>
  <c r="E153"/>
  <c r="E155"/>
  <c r="E157"/>
  <c r="E81"/>
  <c r="E82"/>
  <c r="E83"/>
  <c r="G80"/>
  <c r="G81"/>
  <c r="G82"/>
  <c r="G83"/>
  <c r="E74"/>
  <c r="E75"/>
  <c r="E76"/>
  <c r="E77"/>
  <c r="E78"/>
  <c r="E79"/>
  <c r="E80"/>
  <c r="G68"/>
  <c r="G69"/>
  <c r="G70"/>
  <c r="G71"/>
  <c r="G72"/>
  <c r="G73"/>
  <c r="G74"/>
  <c r="G75"/>
  <c r="G76"/>
  <c r="G77"/>
  <c r="G78"/>
  <c r="G79"/>
  <c r="E59"/>
  <c r="E60"/>
  <c r="E61"/>
  <c r="E63"/>
  <c r="E64"/>
  <c r="E65"/>
  <c r="E66"/>
  <c r="E68"/>
  <c r="E69"/>
  <c r="E70"/>
  <c r="E71"/>
  <c r="E72"/>
  <c r="E73"/>
  <c r="E56"/>
  <c r="E57"/>
  <c r="E58"/>
  <c r="G66"/>
  <c r="G65"/>
  <c r="G64"/>
  <c r="G63"/>
  <c r="G61"/>
  <c r="G60"/>
  <c r="G59"/>
  <c r="G58"/>
  <c r="G57"/>
  <c r="G56"/>
  <c r="G55"/>
  <c r="G54"/>
  <c r="G53"/>
  <c r="G52"/>
  <c r="G51"/>
  <c r="G50"/>
  <c r="G49"/>
  <c r="G48"/>
  <c r="G47"/>
  <c r="G46"/>
  <c r="G45"/>
  <c r="E55"/>
  <c r="E54"/>
  <c r="E53"/>
  <c r="E52"/>
  <c r="E51"/>
  <c r="E50"/>
  <c r="E49"/>
  <c r="E48"/>
  <c r="E47"/>
  <c r="E46"/>
  <c r="E45"/>
  <c r="E44"/>
  <c r="E42"/>
  <c r="E40"/>
  <c r="G39"/>
  <c r="G40"/>
  <c r="G42"/>
  <c r="E39"/>
  <c r="G38"/>
  <c r="E38"/>
  <c r="G37"/>
  <c r="E37"/>
  <c r="G28"/>
  <c r="G27"/>
  <c r="E28"/>
  <c r="E27"/>
  <c r="E25"/>
  <c r="E35"/>
  <c r="G25"/>
  <c r="G24"/>
  <c r="E24"/>
  <c r="G23"/>
  <c r="E23"/>
  <c r="G20"/>
  <c r="E20"/>
  <c r="E179"/>
  <c r="G178" l="1"/>
  <c r="E178"/>
  <c r="G173" l="1"/>
  <c r="G180"/>
  <c r="G179"/>
  <c r="G177"/>
  <c r="G175"/>
  <c r="G174"/>
  <c r="G172"/>
  <c r="G171"/>
  <c r="G170"/>
  <c r="G169"/>
  <c r="G168"/>
  <c r="G167"/>
  <c r="G35"/>
  <c r="G22"/>
  <c r="G21"/>
  <c r="E180"/>
  <c r="E177"/>
  <c r="E175"/>
  <c r="E174"/>
  <c r="E173"/>
  <c r="E172"/>
  <c r="E171"/>
  <c r="E170"/>
  <c r="E169"/>
  <c r="E168"/>
  <c r="E167"/>
  <c r="E22"/>
  <c r="E21"/>
  <c r="G19"/>
</calcChain>
</file>

<file path=xl/sharedStrings.xml><?xml version="1.0" encoding="utf-8"?>
<sst xmlns="http://schemas.openxmlformats.org/spreadsheetml/2006/main" count="332" uniqueCount="185">
  <si>
    <t>Показатель, единица измерения</t>
  </si>
  <si>
    <t>отчет</t>
  </si>
  <si>
    <t>Производство основных видов сельскохозяйственной продукции</t>
  </si>
  <si>
    <t>Социальная сфера</t>
  </si>
  <si>
    <t>Численность учащихся в учреждениях:</t>
  </si>
  <si>
    <t>Численность обучающихся в первую смену в дневных учреждениях общего образования в % к общему числу обучающихся в этих учреждениях</t>
  </si>
  <si>
    <t>Ввод в эксплуатацию:</t>
  </si>
  <si>
    <t>Обеспеченность населения учреждениями социально-культурной сферы:</t>
  </si>
  <si>
    <t>оценка</t>
  </si>
  <si>
    <t>прогноз</t>
  </si>
  <si>
    <t>Инфраструктурная обеспеченность населения</t>
  </si>
  <si>
    <t xml:space="preserve">Численность поголовья сельскохозяйственных животных  </t>
  </si>
  <si>
    <t>Ед. изм.</t>
  </si>
  <si>
    <t>тыс.чел.</t>
  </si>
  <si>
    <t>Номинальная начисленная среднемесячная заработная плата</t>
  </si>
  <si>
    <t>руб.</t>
  </si>
  <si>
    <t>%</t>
  </si>
  <si>
    <t xml:space="preserve">Прибыль прибыльных предприятий </t>
  </si>
  <si>
    <t xml:space="preserve">Убыток предприятий </t>
  </si>
  <si>
    <t>Прибыль (убыток) – сальдо</t>
  </si>
  <si>
    <t>Добыча полезных ископаемых (С)</t>
  </si>
  <si>
    <t>Обрабатывающие производства (D)</t>
  </si>
  <si>
    <t>Производство основных видов промышленной продукции в натуральном выражении:</t>
  </si>
  <si>
    <t>тыс.тонн</t>
  </si>
  <si>
    <t>тыс.дал.</t>
  </si>
  <si>
    <t>Зерно (в весе  после доработки)</t>
  </si>
  <si>
    <t>Картофель - всего</t>
  </si>
  <si>
    <t xml:space="preserve">Овощи - всего </t>
  </si>
  <si>
    <t>Плоды и ягоды, всего</t>
  </si>
  <si>
    <t>Скот и птица (в живом весе)- всего</t>
  </si>
  <si>
    <t>Молоко- всего</t>
  </si>
  <si>
    <t>Яйца- всего</t>
  </si>
  <si>
    <t>голов</t>
  </si>
  <si>
    <t xml:space="preserve">Крупный рогатый скот </t>
  </si>
  <si>
    <t xml:space="preserve">из общего поголовья крупного рогатого скота — коровы </t>
  </si>
  <si>
    <t xml:space="preserve">Овцы и козы </t>
  </si>
  <si>
    <t>тыс.голов</t>
  </si>
  <si>
    <t xml:space="preserve">Птица </t>
  </si>
  <si>
    <t>Объем платных услуг населению</t>
  </si>
  <si>
    <t xml:space="preserve">Выпуск товаров и услуг по полному кругу предприятий транспорта, всего </t>
  </si>
  <si>
    <t xml:space="preserve">Объем работ, выполненных собственными силами по виду деятельности строительство </t>
  </si>
  <si>
    <t>Численность детей в  дошкольных  образовательных учреждениях</t>
  </si>
  <si>
    <t>общеобразовательных</t>
  </si>
  <si>
    <t>тыс.кв.м общей площади</t>
  </si>
  <si>
    <t>Средняя обеспеченность населения площадью жилых квартир (на конец года)</t>
  </si>
  <si>
    <t>единиц</t>
  </si>
  <si>
    <t>мест</t>
  </si>
  <si>
    <t>количество мест в учреждениях дошкольного образования</t>
  </si>
  <si>
    <t>кв.м. на 1 тыс.населения</t>
  </si>
  <si>
    <t>удельный вес населения, занимающегося спортом</t>
  </si>
  <si>
    <t>км</t>
  </si>
  <si>
    <t xml:space="preserve">Протяженность освещенных улиц </t>
  </si>
  <si>
    <t>Протяженность канализационных сетей</t>
  </si>
  <si>
    <t>Протяженность автомобильных дорог местного значения</t>
  </si>
  <si>
    <t>Удельный вес газифицированных квартир (домовладений) от общего количества квартир (домовладений)</t>
  </si>
  <si>
    <t>Обеспеченность населения объектами общественного питания</t>
  </si>
  <si>
    <t>Обеспеченность населения объектами розничной торговли</t>
  </si>
  <si>
    <t>Виноград</t>
  </si>
  <si>
    <t>Уровень регистрируемой безработицы к численности трудоспособного населения в трудоспособном возрасте</t>
  </si>
  <si>
    <t xml:space="preserve">в том числе сельхозорганизациях </t>
  </si>
  <si>
    <t>КФХ и инд.предприниматели</t>
  </si>
  <si>
    <t>в личных подсобных хозяйствах</t>
  </si>
  <si>
    <t xml:space="preserve">жилых домов предприятиями за счет всех источников финансирования </t>
  </si>
  <si>
    <t>кв.м. на 1 чел.</t>
  </si>
  <si>
    <t>посещений в смену на 10 тыс. жителей</t>
  </si>
  <si>
    <t>чел. на 10 тыс.населения</t>
  </si>
  <si>
    <t>Численность занятых в экономике</t>
  </si>
  <si>
    <t>Численность экономически активного населения</t>
  </si>
  <si>
    <t>Среднедушевой денежный доход на одного жителя</t>
  </si>
  <si>
    <t>Среднегодовая численность постоянного населения – всего</t>
  </si>
  <si>
    <t>Количество организаций  зарегистрированных на территории муниципального образования, всего</t>
  </si>
  <si>
    <t>индивидуальных предпринимателей</t>
  </si>
  <si>
    <t>в том числе:</t>
  </si>
  <si>
    <t>количество организаций муниципальной формы собственности</t>
  </si>
  <si>
    <t>млн.руб.</t>
  </si>
  <si>
    <t>количество организаций частной формы собственности (с учетом обособленных подразделений)</t>
  </si>
  <si>
    <t xml:space="preserve">в т.ч. по крупным и средним предприятиям </t>
  </si>
  <si>
    <t>Промышленная деятельность (раздел С+D+E)</t>
  </si>
  <si>
    <t>млн.шт.</t>
  </si>
  <si>
    <t>в том числе с твердым покрытием</t>
  </si>
  <si>
    <t xml:space="preserve">Объем услуг (доходы) коллективных средств размещения курортно-туристского комплекса </t>
  </si>
  <si>
    <t>Численность зарегистрированных безработных</t>
  </si>
  <si>
    <t>человек</t>
  </si>
  <si>
    <t>Охват детей в возрасте 1-6 лет дошкольными учреждениями</t>
  </si>
  <si>
    <t>Количество групп альтернативных моделей дошкольного образования</t>
  </si>
  <si>
    <t>рублей</t>
  </si>
  <si>
    <t xml:space="preserve">в т.ч. по крупным и средним </t>
  </si>
  <si>
    <t>в т.ч. по крупным и средним</t>
  </si>
  <si>
    <t xml:space="preserve">в т.ч. по крупным и средним  </t>
  </si>
  <si>
    <t>Численность занятых в личных подсобных хозяйствах</t>
  </si>
  <si>
    <t>Численность личных подсобных хозяйств</t>
  </si>
  <si>
    <t>количество детей дошкольного возраста, находящихся в очереди в учреждения дошкольного образования</t>
  </si>
  <si>
    <t>Протяженность отремонтированных автомобильных дорог местного значения с твердым покрытием</t>
  </si>
  <si>
    <t>Протяженность отремонтированных тротуаров</t>
  </si>
  <si>
    <t xml:space="preserve">Малый бизнес </t>
  </si>
  <si>
    <t xml:space="preserve">Благоустройство </t>
  </si>
  <si>
    <t xml:space="preserve">Количество высаженных зеленых насаждений </t>
  </si>
  <si>
    <t>шт.</t>
  </si>
  <si>
    <t>Количество установленных светильников наружного освещения</t>
  </si>
  <si>
    <t>посадочных мест на 1 тыс. населения</t>
  </si>
  <si>
    <t>Общая площадь виноградников у сельскохозяйственных предприятий</t>
  </si>
  <si>
    <t>га</t>
  </si>
  <si>
    <t>Количество отдохнувших на территории муниципального образования Темрюкский район</t>
  </si>
  <si>
    <t>Бахчевые, всего</t>
  </si>
  <si>
    <t>обеспеченность спортивными сооружениями</t>
  </si>
  <si>
    <t xml:space="preserve">Объем инвестиций в основной капитал за счет всех источников финансирования </t>
  </si>
  <si>
    <t>Показатели налогового потенциала по ЕСХН:</t>
  </si>
  <si>
    <t>Количество КФХ и индивид.предпринимателей - плательщиков ЕСХН</t>
  </si>
  <si>
    <t>Доходы КФХ и индивид.предпринимателей - плательщиков ЕСХН</t>
  </si>
  <si>
    <t>Количество организаций, КХ (имеющих статус юридического лица) - плательщиков ЕСХН</t>
  </si>
  <si>
    <t>Доходы организаций, КХ (имеющих статус юридического лица) - плательщиков ЕСХН</t>
  </si>
  <si>
    <t>2015 год</t>
  </si>
  <si>
    <t xml:space="preserve">Количество субъектов малого предпринимательства </t>
  </si>
  <si>
    <t>Численность работников в малом предпринимательстве</t>
  </si>
  <si>
    <t>Общий объем расходов муниципального образования  на развитие и поддержку малого предпринимательства в расчете на 1 малое предприятие (в рамках муниципальной целевой программы)</t>
  </si>
  <si>
    <t>тыс.Гкл</t>
  </si>
  <si>
    <t>тыс. Гкл</t>
  </si>
  <si>
    <t>КФХ и инд.предприниматели (темп роста указан в сопоставимых ценах, %)</t>
  </si>
  <si>
    <t>в личных подсобных хозяйствах (темп роста указан в сопоставимых ценах, %)</t>
  </si>
  <si>
    <t>в т.ч.: объем услуг (доходы) коллективных средств размещения курортно-туристского комплекса (без микропредприятий) (темп роста указан в сопоставимых ценах, %)</t>
  </si>
  <si>
    <t>Темрюкского района</t>
  </si>
  <si>
    <t>1. Водка и ликероводочные изделия</t>
  </si>
  <si>
    <t>2. Коньяк</t>
  </si>
  <si>
    <t>7. Напитки винные, изготавливаемые без добавления этилового спирта</t>
  </si>
  <si>
    <t>8. Напитки винные, изготавливаемые с добавлением этилового спирта</t>
  </si>
  <si>
    <t>Тепловая энергия</t>
  </si>
  <si>
    <t>Показатели налогового потенциала по налогу на имущество физических  лиц:</t>
  </si>
  <si>
    <t>Количество объектов физических лиц, подлежащих налогообложению:</t>
  </si>
  <si>
    <t xml:space="preserve">Инвентаризационная стоимость имущества физических лиц с дифференциацией по уровням их стоимости: </t>
  </si>
  <si>
    <t>млн. руб.</t>
  </si>
  <si>
    <t>до 300000 рублей  (включительно)</t>
  </si>
  <si>
    <t>Свыше 300000 рублей до 500000 рублей (включительно)</t>
  </si>
  <si>
    <t>Свыше 500000 рублей до 800000 рублей (включительно)</t>
  </si>
  <si>
    <t>Свыше 800000 рублей до 1500000 рублей (включительно)</t>
  </si>
  <si>
    <t>Свыше 1500000 рублей до 2000000 рублей (включительно)</t>
  </si>
  <si>
    <t>Свыше 2000000 рублей</t>
  </si>
  <si>
    <t>Показатели налогового потенциала по  доходам от  аренды земли:</t>
  </si>
  <si>
    <t>Количество земельных участков, сдаваемых в аренду</t>
  </si>
  <si>
    <t>Площадь  земельных участков, сдаваемых в аренду</t>
  </si>
  <si>
    <t>Кадастровая стоимость  земельных участков, сдаваемых в аренду</t>
  </si>
  <si>
    <t>Показатели  потенциала по  доходам от  аренды муниципального имущества:</t>
  </si>
  <si>
    <t>Площадь  имущества, сдаваемого в аренду</t>
  </si>
  <si>
    <t>ед.</t>
  </si>
  <si>
    <t>кв.м.</t>
  </si>
  <si>
    <t>Фонд оплаты труда (полный круг)</t>
  </si>
  <si>
    <t>Протяженность разводящих водопроводных сетей в поселениях</t>
  </si>
  <si>
    <t>Протяженность отремонтированных водопроводных сетей</t>
  </si>
  <si>
    <r>
      <t xml:space="preserve">Объем продукции сельского хозяйства всех категорий хозяйств </t>
    </r>
    <r>
      <rPr>
        <sz val="14"/>
        <rFont val="Times New Roman"/>
        <family val="1"/>
        <charset val="204"/>
      </rPr>
      <t>(темп роста указан в сопоставимых ценах, %)</t>
    </r>
  </si>
  <si>
    <r>
      <t xml:space="preserve">Подсолнечник </t>
    </r>
    <r>
      <rPr>
        <sz val="14"/>
        <rFont val="Times New Roman"/>
        <family val="1"/>
        <charset val="204"/>
      </rPr>
      <t>(в весе после доработки)</t>
    </r>
  </si>
  <si>
    <t>Оборот розничной торговли (темп роста указан в сопоставимых ценах, %)</t>
  </si>
  <si>
    <t>Оборот общественного питания (темп роста указан в сопоставимых ценах, %)</t>
  </si>
  <si>
    <t>Показатели налогового потенциала по  земельному налогу :</t>
  </si>
  <si>
    <t>Площадь земли  по категориям и её кадастровая стоимость (приложение 2)</t>
  </si>
  <si>
    <t>2016 год</t>
  </si>
  <si>
    <t>2016г. в % к 2015г.</t>
  </si>
  <si>
    <t>Доля среднесписочной численности работников (без внешних совместителей) малых предприятий в среднесписочной численности работников (без внешних совместителей) всех предприятий и организаций</t>
  </si>
  <si>
    <t>Обеспеченность населения дошкольными образовательными учреждениями</t>
  </si>
  <si>
    <t>мест на 1000 детей в возрасте 1-6 лет</t>
  </si>
  <si>
    <t>больничными койками</t>
  </si>
  <si>
    <t>коек на 10 тыс.жителей</t>
  </si>
  <si>
    <t>мощностью амбулаторно-поликлинических учреждений</t>
  </si>
  <si>
    <t>врачами (фактически)</t>
  </si>
  <si>
    <t>врачами (штату)</t>
  </si>
  <si>
    <t>средним медицинским персоналом (фактически)</t>
  </si>
  <si>
    <t>средним медицинским персоналом (по штату)</t>
  </si>
  <si>
    <t>Количество больничных коек</t>
  </si>
  <si>
    <t>3. Вина игристые и шампанские</t>
  </si>
  <si>
    <t>4. Вина столовые</t>
  </si>
  <si>
    <t>5. Вино ликерное</t>
  </si>
  <si>
    <t>ПРИЛОЖЕНИЕ №1</t>
  </si>
  <si>
    <t>Совета  Сенного сельского поселения</t>
  </si>
  <si>
    <t>III созыва</t>
  </si>
  <si>
    <t>2017 год</t>
  </si>
  <si>
    <t>2017г. в % к 2016г.</t>
  </si>
  <si>
    <t>2018 год</t>
  </si>
  <si>
    <t>2019 год</t>
  </si>
  <si>
    <t>ИНДИКАТИВНЫЙ ПЛАН СОЦИАЛЬНО-ЭКОНОМИЧЕСКОГО РАЗВИТИЯ СЕННОГО СЕЛЬСКОГО ПОСЕЛЕНИЯ ТЕМРЮКСКОГО РАЙОНА НА 2017 ГОД И ПЛАНОВЫЙ ПЕРИОД 2018 и 2019 ГОДОВ</t>
  </si>
  <si>
    <t>2018г. в % к 2017г.</t>
  </si>
  <si>
    <t>2019г. в % к 2018г.</t>
  </si>
  <si>
    <t>тыс. руб.</t>
  </si>
  <si>
    <t xml:space="preserve">к решению XXX сессии </t>
  </si>
  <si>
    <t>тыс. ед.</t>
  </si>
  <si>
    <t>от 22 ноября 2016 года №145</t>
  </si>
  <si>
    <t>С.И. Лулудов</t>
  </si>
  <si>
    <t>Глава Сенного Сельского поселения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</si>
</sst>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3">
    <font>
      <sz val="10"/>
      <name val="Arial Cyr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Arial Cyr"/>
      <charset val="204"/>
    </font>
    <font>
      <i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3" fillId="0" borderId="0" xfId="0" applyFont="1" applyFill="1"/>
    <xf numFmtId="0" fontId="5" fillId="0" borderId="0" xfId="0" applyFont="1" applyFill="1"/>
    <xf numFmtId="2" fontId="5" fillId="0" borderId="0" xfId="0" applyNumberFormat="1" applyFont="1" applyFill="1"/>
    <xf numFmtId="0" fontId="2" fillId="0" borderId="0" xfId="0" applyFont="1" applyFill="1"/>
    <xf numFmtId="2" fontId="2" fillId="0" borderId="0" xfId="0" applyNumberFormat="1" applyFont="1" applyFill="1"/>
    <xf numFmtId="2" fontId="3" fillId="0" borderId="0" xfId="0" applyNumberFormat="1" applyFont="1" applyFill="1"/>
    <xf numFmtId="0" fontId="2" fillId="2" borderId="0" xfId="0" applyFont="1" applyFill="1"/>
    <xf numFmtId="0" fontId="3" fillId="2" borderId="0" xfId="0" applyFont="1" applyFill="1"/>
    <xf numFmtId="0" fontId="3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2" fillId="0" borderId="0" xfId="0" applyFont="1" applyFill="1" applyAlignment="1">
      <alignment horizontal="left"/>
    </xf>
    <xf numFmtId="1" fontId="3" fillId="0" borderId="0" xfId="0" applyNumberFormat="1" applyFont="1" applyFill="1" applyAlignment="1">
      <alignment horizontal="center"/>
    </xf>
    <xf numFmtId="0" fontId="6" fillId="0" borderId="0" xfId="0" applyFont="1" applyFill="1" applyAlignment="1">
      <alignment vertical="center" wrapText="1"/>
    </xf>
    <xf numFmtId="0" fontId="8" fillId="0" borderId="0" xfId="0" applyFont="1" applyFill="1" applyAlignment="1">
      <alignment horizontal="center" vertical="center" wrapText="1"/>
    </xf>
    <xf numFmtId="0" fontId="5" fillId="3" borderId="0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center" vertical="center" wrapText="1"/>
    </xf>
    <xf numFmtId="2" fontId="5" fillId="3" borderId="0" xfId="0" applyNumberFormat="1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164" fontId="5" fillId="3" borderId="0" xfId="0" applyNumberFormat="1" applyFont="1" applyFill="1" applyBorder="1" applyAlignment="1">
      <alignment vertical="center"/>
    </xf>
    <xf numFmtId="0" fontId="3" fillId="3" borderId="0" xfId="0" applyFont="1" applyFill="1"/>
    <xf numFmtId="0" fontId="5" fillId="3" borderId="0" xfId="0" applyFont="1" applyFill="1" applyAlignment="1">
      <alignment horizontal="left"/>
    </xf>
    <xf numFmtId="0" fontId="5" fillId="3" borderId="0" xfId="0" applyFont="1" applyFill="1"/>
    <xf numFmtId="2" fontId="5" fillId="3" borderId="0" xfId="0" applyNumberFormat="1" applyFont="1" applyFill="1"/>
    <xf numFmtId="0" fontId="5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2" fontId="5" fillId="0" borderId="0" xfId="0" applyNumberFormat="1" applyFont="1" applyFill="1" applyBorder="1" applyAlignment="1">
      <alignment horizontal="center" vertical="center"/>
    </xf>
    <xf numFmtId="0" fontId="3" fillId="3" borderId="0" xfId="0" applyFont="1" applyFill="1" applyAlignment="1">
      <alignment horizontal="left"/>
    </xf>
    <xf numFmtId="0" fontId="2" fillId="3" borderId="0" xfId="0" applyFont="1" applyFill="1"/>
    <xf numFmtId="0" fontId="10" fillId="0" borderId="0" xfId="0" applyFont="1" applyFill="1"/>
    <xf numFmtId="2" fontId="10" fillId="0" borderId="0" xfId="0" applyNumberFormat="1" applyFont="1" applyFill="1"/>
    <xf numFmtId="2" fontId="5" fillId="0" borderId="4" xfId="0" applyNumberFormat="1" applyFont="1" applyFill="1" applyBorder="1" applyAlignment="1">
      <alignment horizontal="center" vertical="center"/>
    </xf>
    <xf numFmtId="2" fontId="5" fillId="0" borderId="5" xfId="0" applyNumberFormat="1" applyFont="1" applyFill="1" applyBorder="1" applyAlignment="1">
      <alignment horizontal="center" vertical="center"/>
    </xf>
    <xf numFmtId="2" fontId="5" fillId="0" borderId="6" xfId="0" applyNumberFormat="1" applyFont="1" applyFill="1" applyBorder="1" applyAlignment="1">
      <alignment horizontal="center" vertical="center"/>
    </xf>
    <xf numFmtId="1" fontId="5" fillId="0" borderId="7" xfId="0" applyNumberFormat="1" applyFont="1" applyFill="1" applyBorder="1" applyAlignment="1">
      <alignment horizontal="center" vertical="center"/>
    </xf>
    <xf numFmtId="1" fontId="5" fillId="0" borderId="7" xfId="0" applyNumberFormat="1" applyFont="1" applyFill="1" applyBorder="1" applyAlignment="1">
      <alignment horizontal="center" vertical="center" wrapText="1"/>
    </xf>
    <xf numFmtId="1" fontId="5" fillId="3" borderId="7" xfId="0" applyNumberFormat="1" applyFont="1" applyFill="1" applyBorder="1" applyAlignment="1">
      <alignment horizontal="center" vertical="center" wrapText="1"/>
    </xf>
    <xf numFmtId="165" fontId="5" fillId="3" borderId="7" xfId="0" applyNumberFormat="1" applyFont="1" applyFill="1" applyBorder="1" applyAlignment="1">
      <alignment horizontal="center" vertical="center"/>
    </xf>
    <xf numFmtId="165" fontId="5" fillId="0" borderId="7" xfId="0" applyNumberFormat="1" applyFont="1" applyFill="1" applyBorder="1" applyAlignment="1">
      <alignment horizontal="center" vertical="center"/>
    </xf>
    <xf numFmtId="165" fontId="5" fillId="0" borderId="2" xfId="0" applyNumberFormat="1" applyFont="1" applyFill="1" applyBorder="1" applyAlignment="1">
      <alignment horizontal="center" vertical="center"/>
    </xf>
    <xf numFmtId="165" fontId="5" fillId="3" borderId="2" xfId="0" applyNumberFormat="1" applyFont="1" applyFill="1" applyBorder="1" applyAlignment="1">
      <alignment horizontal="center" vertical="center"/>
    </xf>
    <xf numFmtId="165" fontId="5" fillId="3" borderId="2" xfId="0" applyNumberFormat="1" applyFont="1" applyFill="1" applyBorder="1" applyAlignment="1">
      <alignment horizontal="left" vertical="center"/>
    </xf>
    <xf numFmtId="0" fontId="3" fillId="4" borderId="0" xfId="0" applyFont="1" applyFill="1"/>
    <xf numFmtId="0" fontId="6" fillId="0" borderId="0" xfId="0" applyFont="1" applyFill="1" applyAlignment="1">
      <alignment horizontal="center" vertical="center" wrapText="1"/>
    </xf>
    <xf numFmtId="165" fontId="6" fillId="3" borderId="2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vertical="top" wrapText="1"/>
    </xf>
    <xf numFmtId="0" fontId="12" fillId="3" borderId="7" xfId="0" applyFont="1" applyFill="1" applyBorder="1" applyAlignment="1">
      <alignment vertical="top" wrapText="1"/>
    </xf>
    <xf numFmtId="0" fontId="3" fillId="3" borderId="2" xfId="0" applyFont="1" applyFill="1" applyBorder="1" applyAlignment="1">
      <alignment vertical="top" wrapText="1"/>
    </xf>
    <xf numFmtId="165" fontId="3" fillId="3" borderId="2" xfId="0" applyNumberFormat="1" applyFont="1" applyFill="1" applyBorder="1" applyAlignment="1">
      <alignment vertical="center"/>
    </xf>
    <xf numFmtId="165" fontId="3" fillId="3" borderId="7" xfId="0" applyNumberFormat="1" applyFont="1" applyFill="1" applyBorder="1" applyAlignment="1">
      <alignment horizontal="right" vertical="center"/>
    </xf>
    <xf numFmtId="2" fontId="5" fillId="0" borderId="10" xfId="0" applyNumberFormat="1" applyFont="1" applyFill="1" applyBorder="1" applyAlignment="1">
      <alignment horizontal="center" vertical="center"/>
    </xf>
    <xf numFmtId="1" fontId="5" fillId="0" borderId="13" xfId="0" applyNumberFormat="1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left" vertical="center" wrapText="1"/>
    </xf>
    <xf numFmtId="0" fontId="5" fillId="3" borderId="15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left" vertical="center" wrapText="1"/>
    </xf>
    <xf numFmtId="0" fontId="6" fillId="3" borderId="15" xfId="0" applyFont="1" applyFill="1" applyBorder="1" applyAlignment="1">
      <alignment horizontal="left" vertical="center" wrapText="1"/>
    </xf>
    <xf numFmtId="0" fontId="11" fillId="3" borderId="15" xfId="0" applyFont="1" applyFill="1" applyBorder="1" applyAlignment="1">
      <alignment horizontal="left" vertical="center" wrapText="1"/>
    </xf>
    <xf numFmtId="0" fontId="5" fillId="3" borderId="16" xfId="0" applyFont="1" applyFill="1" applyBorder="1" applyAlignment="1">
      <alignment horizontal="left" vertical="center" wrapText="1"/>
    </xf>
    <xf numFmtId="0" fontId="5" fillId="3" borderId="16" xfId="0" applyFont="1" applyFill="1" applyBorder="1" applyAlignment="1">
      <alignment vertical="top" wrapText="1"/>
    </xf>
    <xf numFmtId="0" fontId="5" fillId="3" borderId="16" xfId="0" applyFont="1" applyFill="1" applyBorder="1" applyAlignment="1">
      <alignment horizontal="justify" vertical="top" wrapText="1"/>
    </xf>
    <xf numFmtId="0" fontId="8" fillId="3" borderId="15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vertical="center" wrapText="1"/>
    </xf>
    <xf numFmtId="2" fontId="5" fillId="0" borderId="17" xfId="0" applyNumberFormat="1" applyFont="1" applyFill="1" applyBorder="1" applyAlignment="1">
      <alignment horizontal="center" vertical="center"/>
    </xf>
    <xf numFmtId="1" fontId="5" fillId="0" borderId="3" xfId="0" applyNumberFormat="1" applyFont="1" applyFill="1" applyBorder="1" applyAlignment="1">
      <alignment horizontal="center" vertical="center"/>
    </xf>
    <xf numFmtId="165" fontId="5" fillId="3" borderId="3" xfId="0" applyNumberFormat="1" applyFont="1" applyFill="1" applyBorder="1" applyAlignment="1">
      <alignment horizontal="center" vertical="center"/>
    </xf>
    <xf numFmtId="165" fontId="5" fillId="0" borderId="3" xfId="0" applyNumberFormat="1" applyFont="1" applyFill="1" applyBorder="1" applyAlignment="1">
      <alignment horizontal="center" vertical="center"/>
    </xf>
    <xf numFmtId="165" fontId="5" fillId="3" borderId="1" xfId="0" applyNumberFormat="1" applyFont="1" applyFill="1" applyBorder="1" applyAlignment="1">
      <alignment horizontal="center" vertical="center"/>
    </xf>
    <xf numFmtId="165" fontId="5" fillId="3" borderId="1" xfId="0" applyNumberFormat="1" applyFont="1" applyFill="1" applyBorder="1" applyAlignment="1">
      <alignment horizontal="left" vertical="center"/>
    </xf>
    <xf numFmtId="165" fontId="6" fillId="3" borderId="1" xfId="0" applyNumberFormat="1" applyFont="1" applyFill="1" applyBorder="1" applyAlignment="1">
      <alignment horizontal="center" vertical="center"/>
    </xf>
    <xf numFmtId="165" fontId="3" fillId="3" borderId="3" xfId="0" applyNumberFormat="1" applyFont="1" applyFill="1" applyBorder="1" applyAlignment="1">
      <alignment horizontal="right" vertical="center"/>
    </xf>
    <xf numFmtId="165" fontId="5" fillId="0" borderId="1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165" fontId="5" fillId="3" borderId="3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/>
    <xf numFmtId="0" fontId="5" fillId="0" borderId="14" xfId="0" applyFont="1" applyFill="1" applyBorder="1" applyAlignment="1">
      <alignment horizontal="left" vertical="center" wrapText="1"/>
    </xf>
    <xf numFmtId="0" fontId="6" fillId="0" borderId="15" xfId="0" applyFont="1" applyFill="1" applyBorder="1" applyAlignment="1">
      <alignment horizontal="left" vertical="center" wrapText="1"/>
    </xf>
    <xf numFmtId="165" fontId="5" fillId="0" borderId="3" xfId="0" applyNumberFormat="1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2" fontId="5" fillId="0" borderId="0" xfId="0" applyNumberFormat="1" applyFont="1" applyFill="1" applyAlignment="1">
      <alignment horizontal="left"/>
    </xf>
    <xf numFmtId="0" fontId="10" fillId="0" borderId="0" xfId="0" applyFont="1" applyFill="1" applyAlignment="1">
      <alignment horizontal="left"/>
    </xf>
    <xf numFmtId="2" fontId="5" fillId="0" borderId="0" xfId="0" applyNumberFormat="1" applyFont="1" applyFill="1" applyAlignment="1">
      <alignment horizontal="left"/>
    </xf>
    <xf numFmtId="0" fontId="5" fillId="3" borderId="0" xfId="0" applyFont="1" applyFill="1" applyAlignment="1">
      <alignment horizontal="right"/>
    </xf>
    <xf numFmtId="0" fontId="5" fillId="3" borderId="5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2" fontId="5" fillId="3" borderId="0" xfId="0" applyNumberFormat="1" applyFont="1" applyFill="1" applyAlignment="1">
      <alignment horizontal="right"/>
    </xf>
    <xf numFmtId="0" fontId="6" fillId="0" borderId="0" xfId="0" applyFont="1" applyFill="1" applyAlignment="1">
      <alignment horizontal="right" wrapText="1"/>
    </xf>
    <xf numFmtId="0" fontId="5" fillId="0" borderId="11" xfId="0" applyFont="1" applyFill="1" applyBorder="1" applyAlignment="1">
      <alignment horizontal="left" vertical="center"/>
    </xf>
    <xf numFmtId="0" fontId="5" fillId="0" borderId="12" xfId="0" applyFont="1" applyFill="1" applyBorder="1" applyAlignment="1">
      <alignment horizontal="left" vertical="center"/>
    </xf>
    <xf numFmtId="0" fontId="5" fillId="0" borderId="18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X194"/>
  <sheetViews>
    <sheetView tabSelected="1" view="pageBreakPreview" topLeftCell="F7" zoomScaleSheetLayoutView="100" workbookViewId="0">
      <pane ySplit="11" topLeftCell="A18" activePane="bottomLeft" state="frozen"/>
      <selection activeCell="A7" sqref="A7"/>
      <selection pane="bottomLeft" activeCell="A193" sqref="A193:XFD193"/>
    </sheetView>
  </sheetViews>
  <sheetFormatPr defaultRowHeight="12.75"/>
  <cols>
    <col min="1" max="1" width="46.85546875" style="9" customWidth="1"/>
    <col min="2" max="2" width="11.42578125" style="1" customWidth="1"/>
    <col min="3" max="3" width="13.85546875" style="6" customWidth="1"/>
    <col min="4" max="4" width="13.5703125" style="6" customWidth="1"/>
    <col min="5" max="5" width="15" style="8" customWidth="1"/>
    <col min="6" max="6" width="13.42578125" style="6" customWidth="1"/>
    <col min="7" max="7" width="16.85546875" style="8" customWidth="1"/>
    <col min="8" max="8" width="13.85546875" style="6" customWidth="1"/>
    <col min="9" max="9" width="16.85546875" style="8" customWidth="1"/>
    <col min="10" max="10" width="14" style="6" customWidth="1"/>
    <col min="11" max="11" width="16.85546875" style="8" customWidth="1"/>
    <col min="12" max="16384" width="9.140625" style="1"/>
  </cols>
  <sheetData>
    <row r="1" spans="1:11" ht="20.25" hidden="1">
      <c r="A1" s="10"/>
      <c r="B1" s="2"/>
      <c r="C1" s="3"/>
      <c r="D1" s="29"/>
      <c r="E1" s="30"/>
      <c r="F1" s="29"/>
      <c r="G1" s="3"/>
      <c r="H1" s="29"/>
      <c r="I1" s="3"/>
      <c r="J1" s="29"/>
      <c r="K1" s="3"/>
    </row>
    <row r="2" spans="1:11" ht="20.25" hidden="1">
      <c r="A2" s="10"/>
      <c r="B2" s="2"/>
      <c r="C2" s="3"/>
      <c r="D2" s="29"/>
      <c r="E2" s="30"/>
      <c r="F2" s="29"/>
      <c r="G2" s="3"/>
      <c r="H2" s="29"/>
      <c r="I2" s="3"/>
      <c r="J2" s="29"/>
      <c r="K2" s="3"/>
    </row>
    <row r="3" spans="1:11" ht="20.25" hidden="1">
      <c r="A3" s="10"/>
      <c r="B3" s="2"/>
      <c r="C3" s="3"/>
      <c r="D3" s="29"/>
      <c r="E3" s="30"/>
      <c r="F3" s="29"/>
      <c r="G3" s="3"/>
      <c r="H3" s="29"/>
      <c r="I3" s="3"/>
      <c r="J3" s="29"/>
      <c r="K3" s="3"/>
    </row>
    <row r="4" spans="1:11" ht="20.25" hidden="1">
      <c r="A4" s="10"/>
      <c r="B4" s="2"/>
      <c r="C4" s="3"/>
      <c r="D4" s="29"/>
      <c r="E4" s="30"/>
      <c r="F4" s="29"/>
      <c r="G4" s="3"/>
      <c r="H4" s="29"/>
      <c r="I4" s="3"/>
      <c r="J4" s="29"/>
      <c r="K4" s="3"/>
    </row>
    <row r="5" spans="1:11" ht="20.25" hidden="1">
      <c r="A5" s="10"/>
      <c r="B5" s="2"/>
      <c r="C5" s="3"/>
      <c r="D5" s="29"/>
      <c r="E5" s="30"/>
      <c r="F5" s="29"/>
      <c r="G5" s="3"/>
      <c r="H5" s="29"/>
      <c r="I5" s="3"/>
      <c r="J5" s="29"/>
      <c r="K5" s="3"/>
    </row>
    <row r="6" spans="1:11" ht="18.75" hidden="1">
      <c r="A6" s="10"/>
      <c r="B6" s="2"/>
      <c r="C6" s="3"/>
      <c r="D6" s="3"/>
      <c r="E6" s="2"/>
      <c r="F6" s="3"/>
      <c r="G6" s="2"/>
      <c r="H6" s="3"/>
      <c r="I6" s="2"/>
      <c r="J6" s="3"/>
      <c r="K6" s="2"/>
    </row>
    <row r="7" spans="1:11" ht="15.75" customHeight="1">
      <c r="A7" s="10"/>
      <c r="B7" s="2"/>
      <c r="C7" s="3"/>
      <c r="D7" s="29"/>
      <c r="E7" s="30"/>
      <c r="F7" s="29"/>
      <c r="G7" s="3"/>
      <c r="H7" s="29"/>
      <c r="I7" s="89" t="s">
        <v>169</v>
      </c>
      <c r="J7" s="89"/>
      <c r="K7" s="87"/>
    </row>
    <row r="8" spans="1:11" ht="15" customHeight="1">
      <c r="A8" s="10"/>
      <c r="B8" s="2"/>
      <c r="C8" s="3"/>
      <c r="D8" s="29"/>
      <c r="E8" s="30"/>
      <c r="F8" s="29"/>
      <c r="G8" s="3"/>
      <c r="H8" s="29"/>
      <c r="I8" s="89" t="s">
        <v>180</v>
      </c>
      <c r="J8" s="89"/>
      <c r="K8" s="87"/>
    </row>
    <row r="9" spans="1:11" ht="17.25" customHeight="1">
      <c r="A9" s="10"/>
      <c r="B9" s="2"/>
      <c r="C9" s="3"/>
      <c r="D9" s="29"/>
      <c r="E9" s="30"/>
      <c r="F9" s="29"/>
      <c r="G9" s="3"/>
      <c r="H9" s="29"/>
      <c r="I9" s="89" t="s">
        <v>170</v>
      </c>
      <c r="J9" s="89"/>
      <c r="K9" s="89"/>
    </row>
    <row r="10" spans="1:11" ht="15.75" customHeight="1">
      <c r="A10" s="10"/>
      <c r="B10" s="2"/>
      <c r="C10" s="3"/>
      <c r="D10" s="29"/>
      <c r="E10" s="30"/>
      <c r="F10" s="29"/>
      <c r="G10" s="3"/>
      <c r="H10" s="29"/>
      <c r="I10" s="88" t="s">
        <v>171</v>
      </c>
      <c r="J10" s="88"/>
      <c r="K10" s="87"/>
    </row>
    <row r="11" spans="1:11" ht="17.25" customHeight="1">
      <c r="A11" s="10"/>
      <c r="B11" s="2"/>
      <c r="C11" s="3"/>
      <c r="D11" s="81"/>
      <c r="E11" s="81"/>
      <c r="F11" s="81"/>
      <c r="G11" s="3"/>
      <c r="H11" s="29"/>
      <c r="I11" s="89" t="s">
        <v>182</v>
      </c>
      <c r="J11" s="89"/>
      <c r="K11" s="89"/>
    </row>
    <row r="12" spans="1:11" ht="5.25" customHeight="1">
      <c r="A12" s="95"/>
      <c r="B12" s="95"/>
      <c r="C12" s="95"/>
      <c r="D12" s="95"/>
      <c r="E12" s="95"/>
      <c r="F12" s="95"/>
      <c r="G12" s="95"/>
      <c r="H12" s="1"/>
      <c r="I12" s="1"/>
      <c r="J12" s="1"/>
      <c r="K12" s="1"/>
    </row>
    <row r="13" spans="1:11" ht="42.75" customHeight="1">
      <c r="A13" s="93" t="s">
        <v>176</v>
      </c>
      <c r="B13" s="93"/>
      <c r="C13" s="93"/>
      <c r="D13" s="93"/>
      <c r="E13" s="93"/>
      <c r="F13" s="93"/>
      <c r="G13" s="93"/>
      <c r="H13" s="93"/>
      <c r="I13" s="79"/>
      <c r="J13" s="1"/>
      <c r="K13" s="79"/>
    </row>
    <row r="14" spans="1:11" ht="4.5" customHeight="1">
      <c r="A14" s="14"/>
      <c r="B14" s="43"/>
      <c r="C14" s="13"/>
      <c r="D14" s="13"/>
      <c r="E14" s="13"/>
      <c r="F14" s="13"/>
      <c r="G14" s="13"/>
      <c r="H14" s="13"/>
      <c r="I14" s="13"/>
      <c r="J14" s="13"/>
      <c r="K14" s="13"/>
    </row>
    <row r="15" spans="1:11" ht="6.75" customHeight="1" thickBot="1">
      <c r="A15" s="100"/>
      <c r="B15" s="101"/>
      <c r="C15" s="100"/>
      <c r="D15" s="100"/>
      <c r="E15" s="100"/>
      <c r="F15" s="100"/>
      <c r="G15" s="100"/>
      <c r="H15" s="1"/>
      <c r="I15" s="1"/>
      <c r="J15" s="1"/>
      <c r="K15" s="1"/>
    </row>
    <row r="16" spans="1:11" ht="16.5" customHeight="1" thickBot="1">
      <c r="A16" s="96" t="s">
        <v>0</v>
      </c>
      <c r="B16" s="98" t="s">
        <v>12</v>
      </c>
      <c r="C16" s="70" t="s">
        <v>111</v>
      </c>
      <c r="D16" s="32" t="s">
        <v>153</v>
      </c>
      <c r="E16" s="91" t="s">
        <v>154</v>
      </c>
      <c r="F16" s="33" t="s">
        <v>172</v>
      </c>
      <c r="G16" s="91" t="s">
        <v>173</v>
      </c>
      <c r="H16" s="33" t="s">
        <v>174</v>
      </c>
      <c r="I16" s="91" t="s">
        <v>177</v>
      </c>
      <c r="J16" s="51" t="s">
        <v>175</v>
      </c>
      <c r="K16" s="91" t="s">
        <v>178</v>
      </c>
    </row>
    <row r="17" spans="1:11" ht="29.25" customHeight="1" thickBot="1">
      <c r="A17" s="97"/>
      <c r="B17" s="99"/>
      <c r="C17" s="70" t="s">
        <v>1</v>
      </c>
      <c r="D17" s="31" t="s">
        <v>8</v>
      </c>
      <c r="E17" s="92"/>
      <c r="F17" s="31" t="s">
        <v>9</v>
      </c>
      <c r="G17" s="92"/>
      <c r="H17" s="31" t="s">
        <v>9</v>
      </c>
      <c r="I17" s="92"/>
      <c r="J17" s="31" t="s">
        <v>9</v>
      </c>
      <c r="K17" s="92"/>
    </row>
    <row r="18" spans="1:11" s="12" customFormat="1" ht="15.75" customHeight="1">
      <c r="A18" s="52">
        <v>1</v>
      </c>
      <c r="B18" s="35">
        <v>2</v>
      </c>
      <c r="C18" s="71">
        <v>3</v>
      </c>
      <c r="D18" s="34">
        <v>4</v>
      </c>
      <c r="E18" s="36">
        <v>5</v>
      </c>
      <c r="F18" s="34">
        <v>6</v>
      </c>
      <c r="G18" s="36">
        <v>7</v>
      </c>
      <c r="H18" s="34">
        <v>6</v>
      </c>
      <c r="I18" s="36">
        <v>7</v>
      </c>
      <c r="J18" s="34">
        <v>6</v>
      </c>
      <c r="K18" s="36">
        <v>7</v>
      </c>
    </row>
    <row r="19" spans="1:11" s="20" customFormat="1" ht="36" customHeight="1">
      <c r="A19" s="53" t="s">
        <v>69</v>
      </c>
      <c r="B19" s="62" t="s">
        <v>13</v>
      </c>
      <c r="C19" s="72">
        <v>6.4509999999999996</v>
      </c>
      <c r="D19" s="37">
        <v>6.4550000000000001</v>
      </c>
      <c r="E19" s="37">
        <f>D19/C19*100</f>
        <v>100.0620058905596</v>
      </c>
      <c r="F19" s="37">
        <v>6.4589999999999996</v>
      </c>
      <c r="G19" s="37">
        <f>F19/D19*100</f>
        <v>100.06196746707978</v>
      </c>
      <c r="H19" s="37">
        <v>6.4589999999999996</v>
      </c>
      <c r="I19" s="37">
        <f>H19/F19*100</f>
        <v>100</v>
      </c>
      <c r="J19" s="37">
        <v>6.4589999999999996</v>
      </c>
      <c r="K19" s="37">
        <f>J19/H19*100</f>
        <v>100</v>
      </c>
    </row>
    <row r="20" spans="1:11" ht="36.75" customHeight="1">
      <c r="A20" s="82" t="s">
        <v>68</v>
      </c>
      <c r="B20" s="63" t="s">
        <v>15</v>
      </c>
      <c r="C20" s="73">
        <v>17442.599999999999</v>
      </c>
      <c r="D20" s="38">
        <v>18678.099999999999</v>
      </c>
      <c r="E20" s="38">
        <f t="shared" ref="E20:E82" si="0">D20/C20*100</f>
        <v>107.08323300425396</v>
      </c>
      <c r="F20" s="38">
        <v>19665.7</v>
      </c>
      <c r="G20" s="38">
        <f>F20/D20*100</f>
        <v>105.28747570684385</v>
      </c>
      <c r="H20" s="38">
        <v>20740.5</v>
      </c>
      <c r="I20" s="38">
        <f>H20/F20*100</f>
        <v>105.46535338177638</v>
      </c>
      <c r="J20" s="38">
        <v>22015.3</v>
      </c>
      <c r="K20" s="38">
        <f>J20/H20*100</f>
        <v>106.14642848533063</v>
      </c>
    </row>
    <row r="21" spans="1:11" s="20" customFormat="1" ht="36.75" customHeight="1">
      <c r="A21" s="53" t="s">
        <v>67</v>
      </c>
      <c r="B21" s="62" t="s">
        <v>13</v>
      </c>
      <c r="C21" s="72">
        <v>3.6</v>
      </c>
      <c r="D21" s="37">
        <v>3.5089999999999999</v>
      </c>
      <c r="E21" s="37">
        <f t="shared" si="0"/>
        <v>97.472222222222214</v>
      </c>
      <c r="F21" s="37">
        <v>3.7</v>
      </c>
      <c r="G21" s="37">
        <f t="shared" ref="G21:K84" si="1">F21/D21*100</f>
        <v>105.44314619549731</v>
      </c>
      <c r="H21" s="37">
        <v>3.9</v>
      </c>
      <c r="I21" s="37">
        <f t="shared" si="1"/>
        <v>105.40540540540539</v>
      </c>
      <c r="J21" s="37">
        <v>3.9</v>
      </c>
      <c r="K21" s="37">
        <f t="shared" si="1"/>
        <v>100</v>
      </c>
    </row>
    <row r="22" spans="1:11" s="20" customFormat="1" ht="18.75">
      <c r="A22" s="53" t="s">
        <v>66</v>
      </c>
      <c r="B22" s="62" t="s">
        <v>13</v>
      </c>
      <c r="C22" s="72">
        <v>1.8240000000000001</v>
      </c>
      <c r="D22" s="37">
        <v>1.8240000000000001</v>
      </c>
      <c r="E22" s="37">
        <f t="shared" si="0"/>
        <v>100</v>
      </c>
      <c r="F22" s="37">
        <v>1.9</v>
      </c>
      <c r="G22" s="37">
        <f t="shared" si="1"/>
        <v>104.16666666666666</v>
      </c>
      <c r="H22" s="37">
        <v>1.9</v>
      </c>
      <c r="I22" s="37">
        <f t="shared" si="1"/>
        <v>100</v>
      </c>
      <c r="J22" s="37">
        <v>1.9</v>
      </c>
      <c r="K22" s="37">
        <f t="shared" si="1"/>
        <v>100</v>
      </c>
    </row>
    <row r="23" spans="1:11" s="20" customFormat="1" ht="37.5" customHeight="1">
      <c r="A23" s="54" t="s">
        <v>14</v>
      </c>
      <c r="B23" s="62" t="s">
        <v>15</v>
      </c>
      <c r="C23" s="72">
        <v>25536.5</v>
      </c>
      <c r="D23" s="37">
        <v>27945.069</v>
      </c>
      <c r="E23" s="37">
        <f t="shared" si="0"/>
        <v>109.43186811035184</v>
      </c>
      <c r="F23" s="37">
        <v>29740.725999999999</v>
      </c>
      <c r="G23" s="37">
        <f t="shared" si="1"/>
        <v>106.42566672495958</v>
      </c>
      <c r="H23" s="37">
        <f>29740.726*105.5%</f>
        <v>31376.465929999998</v>
      </c>
      <c r="I23" s="37">
        <f t="shared" si="1"/>
        <v>105.5</v>
      </c>
      <c r="J23" s="37">
        <f>H23*1105.5%</f>
        <v>346866.83085614996</v>
      </c>
      <c r="K23" s="37">
        <f t="shared" si="1"/>
        <v>1105.5</v>
      </c>
    </row>
    <row r="24" spans="1:11" ht="22.5" customHeight="1">
      <c r="A24" s="55" t="s">
        <v>76</v>
      </c>
      <c r="B24" s="63" t="s">
        <v>15</v>
      </c>
      <c r="C24" s="73">
        <v>29969.599999999999</v>
      </c>
      <c r="D24" s="38">
        <v>29969.599999999999</v>
      </c>
      <c r="E24" s="37">
        <f t="shared" si="0"/>
        <v>100</v>
      </c>
      <c r="F24" s="38">
        <v>32488.12</v>
      </c>
      <c r="G24" s="37">
        <f t="shared" si="1"/>
        <v>108.40358229672735</v>
      </c>
      <c r="H24" s="38">
        <f>32488.12*105.5%</f>
        <v>34274.9666</v>
      </c>
      <c r="I24" s="37">
        <f t="shared" si="1"/>
        <v>105.5</v>
      </c>
      <c r="J24" s="38">
        <f>H24*105.5%</f>
        <v>36160.089762999996</v>
      </c>
      <c r="K24" s="37">
        <f t="shared" si="1"/>
        <v>105.5</v>
      </c>
    </row>
    <row r="25" spans="1:11" ht="22.5" customHeight="1">
      <c r="A25" s="82" t="s">
        <v>90</v>
      </c>
      <c r="B25" s="63" t="s">
        <v>181</v>
      </c>
      <c r="C25" s="73">
        <v>2356</v>
      </c>
      <c r="D25" s="38">
        <v>2536</v>
      </c>
      <c r="E25" s="38">
        <f t="shared" si="0"/>
        <v>107.64006791171477</v>
      </c>
      <c r="F25" s="38">
        <v>2535</v>
      </c>
      <c r="G25" s="38">
        <f t="shared" si="1"/>
        <v>99.960567823343851</v>
      </c>
      <c r="H25" s="38">
        <v>2535</v>
      </c>
      <c r="I25" s="38">
        <f t="shared" si="1"/>
        <v>100</v>
      </c>
      <c r="J25" s="38">
        <v>2535</v>
      </c>
      <c r="K25" s="38">
        <f t="shared" si="1"/>
        <v>100</v>
      </c>
    </row>
    <row r="26" spans="1:11" s="20" customFormat="1" ht="38.25" customHeight="1">
      <c r="A26" s="53" t="s">
        <v>89</v>
      </c>
      <c r="B26" s="62" t="s">
        <v>13</v>
      </c>
      <c r="C26" s="72">
        <v>4.01</v>
      </c>
      <c r="D26" s="37">
        <v>4.07</v>
      </c>
      <c r="E26" s="37">
        <f t="shared" ref="E26" si="2">D26/C26*100</f>
        <v>101.49625935162096</v>
      </c>
      <c r="F26" s="37">
        <v>4</v>
      </c>
      <c r="G26" s="37">
        <f t="shared" ref="G26:K26" si="3">F26/D26*100</f>
        <v>98.280098280098272</v>
      </c>
      <c r="H26" s="37">
        <v>4</v>
      </c>
      <c r="I26" s="37">
        <f t="shared" si="3"/>
        <v>100</v>
      </c>
      <c r="J26" s="37">
        <v>4</v>
      </c>
      <c r="K26" s="37">
        <f t="shared" si="3"/>
        <v>100</v>
      </c>
    </row>
    <row r="27" spans="1:11" s="20" customFormat="1" ht="57.75" customHeight="1">
      <c r="A27" s="53" t="s">
        <v>58</v>
      </c>
      <c r="B27" s="62" t="s">
        <v>16</v>
      </c>
      <c r="C27" s="72">
        <v>0.2</v>
      </c>
      <c r="D27" s="37">
        <v>0.2</v>
      </c>
      <c r="E27" s="37">
        <f t="shared" si="0"/>
        <v>100</v>
      </c>
      <c r="F27" s="37">
        <v>0.2</v>
      </c>
      <c r="G27" s="37">
        <f t="shared" si="1"/>
        <v>100</v>
      </c>
      <c r="H27" s="37">
        <v>0.2</v>
      </c>
      <c r="I27" s="37">
        <f t="shared" si="1"/>
        <v>100</v>
      </c>
      <c r="J27" s="37">
        <v>0.2</v>
      </c>
      <c r="K27" s="37">
        <f t="shared" si="1"/>
        <v>100</v>
      </c>
    </row>
    <row r="28" spans="1:11" s="20" customFormat="1" ht="36.75" customHeight="1">
      <c r="A28" s="53" t="s">
        <v>81</v>
      </c>
      <c r="B28" s="62" t="s">
        <v>82</v>
      </c>
      <c r="C28" s="72">
        <v>4</v>
      </c>
      <c r="D28" s="37">
        <v>11</v>
      </c>
      <c r="E28" s="37">
        <f t="shared" si="0"/>
        <v>275</v>
      </c>
      <c r="F28" s="37">
        <v>5</v>
      </c>
      <c r="G28" s="37">
        <f t="shared" si="1"/>
        <v>45.454545454545453</v>
      </c>
      <c r="H28" s="37">
        <v>5</v>
      </c>
      <c r="I28" s="37">
        <f t="shared" si="1"/>
        <v>100</v>
      </c>
      <c r="J28" s="37">
        <v>4</v>
      </c>
      <c r="K28" s="37">
        <f t="shared" si="1"/>
        <v>80</v>
      </c>
    </row>
    <row r="29" spans="1:11" ht="21.75" customHeight="1">
      <c r="A29" s="83" t="s">
        <v>17</v>
      </c>
      <c r="B29" s="63" t="s">
        <v>74</v>
      </c>
      <c r="C29" s="84">
        <f>C30</f>
        <v>879.745</v>
      </c>
      <c r="D29" s="84">
        <f t="shared" ref="D29:K29" si="4">D30</f>
        <v>955.40300000000002</v>
      </c>
      <c r="E29" s="84">
        <f t="shared" si="4"/>
        <v>108.59999204314887</v>
      </c>
      <c r="F29" s="84">
        <f t="shared" si="4"/>
        <v>1034.211</v>
      </c>
      <c r="G29" s="84">
        <f t="shared" si="4"/>
        <v>108.24866574628717</v>
      </c>
      <c r="H29" s="84">
        <f t="shared" si="4"/>
        <v>1144.0429999999999</v>
      </c>
      <c r="I29" s="84">
        <f t="shared" si="4"/>
        <v>110.61988317664382</v>
      </c>
      <c r="J29" s="84">
        <f t="shared" si="4"/>
        <v>1266.4559999999999</v>
      </c>
      <c r="K29" s="84">
        <f t="shared" si="4"/>
        <v>110.70003487631146</v>
      </c>
    </row>
    <row r="30" spans="1:11" ht="18.75">
      <c r="A30" s="55" t="s">
        <v>87</v>
      </c>
      <c r="B30" s="63" t="s">
        <v>74</v>
      </c>
      <c r="C30" s="84">
        <v>879.745</v>
      </c>
      <c r="D30" s="84">
        <v>955.40300000000002</v>
      </c>
      <c r="E30" s="84">
        <f t="shared" ref="E30" si="5">D30/C30*100</f>
        <v>108.59999204314887</v>
      </c>
      <c r="F30" s="84">
        <v>1034.211</v>
      </c>
      <c r="G30" s="84">
        <f t="shared" ref="G30:K30" si="6">F30/D30*100</f>
        <v>108.24866574628717</v>
      </c>
      <c r="H30" s="84">
        <v>1144.0429999999999</v>
      </c>
      <c r="I30" s="84">
        <f t="shared" si="6"/>
        <v>110.61988317664382</v>
      </c>
      <c r="J30" s="84">
        <v>1266.4559999999999</v>
      </c>
      <c r="K30" s="84">
        <f t="shared" si="6"/>
        <v>110.70003487631146</v>
      </c>
    </row>
    <row r="31" spans="1:11" ht="18.75">
      <c r="A31" s="83" t="s">
        <v>18</v>
      </c>
      <c r="B31" s="63" t="s">
        <v>74</v>
      </c>
      <c r="C31" s="84">
        <f>C32</f>
        <v>11.659000000000001</v>
      </c>
      <c r="D31" s="84">
        <f t="shared" ref="D31:K31" si="7">D32</f>
        <v>11.699</v>
      </c>
      <c r="E31" s="84">
        <f t="shared" si="7"/>
        <v>100.34308259713525</v>
      </c>
      <c r="F31" s="84">
        <f t="shared" si="7"/>
        <v>11.670999999999999</v>
      </c>
      <c r="G31" s="84">
        <f t="shared" si="7"/>
        <v>99.760663304555948</v>
      </c>
      <c r="H31" s="84">
        <f t="shared" si="7"/>
        <v>11.412000000000001</v>
      </c>
      <c r="I31" s="84">
        <f t="shared" si="7"/>
        <v>97.780824265272912</v>
      </c>
      <c r="J31" s="84">
        <f t="shared" si="7"/>
        <v>11.147</v>
      </c>
      <c r="K31" s="84">
        <f t="shared" si="7"/>
        <v>97.677882930248856</v>
      </c>
    </row>
    <row r="32" spans="1:11" ht="18.75">
      <c r="A32" s="55" t="s">
        <v>87</v>
      </c>
      <c r="B32" s="63" t="s">
        <v>74</v>
      </c>
      <c r="C32" s="84">
        <v>11.659000000000001</v>
      </c>
      <c r="D32" s="84">
        <v>11.699</v>
      </c>
      <c r="E32" s="84">
        <f t="shared" si="0"/>
        <v>100.34308259713525</v>
      </c>
      <c r="F32" s="84">
        <v>11.670999999999999</v>
      </c>
      <c r="G32" s="84">
        <f t="shared" si="1"/>
        <v>99.760663304555948</v>
      </c>
      <c r="H32" s="84">
        <v>11.412000000000001</v>
      </c>
      <c r="I32" s="84">
        <f t="shared" si="1"/>
        <v>97.780824265272912</v>
      </c>
      <c r="J32" s="84">
        <v>11.147</v>
      </c>
      <c r="K32" s="84">
        <f t="shared" si="1"/>
        <v>97.677882930248856</v>
      </c>
    </row>
    <row r="33" spans="1:11" ht="24.75" customHeight="1">
      <c r="A33" s="83" t="s">
        <v>19</v>
      </c>
      <c r="B33" s="63" t="s">
        <v>74</v>
      </c>
      <c r="C33" s="84">
        <f>C34</f>
        <v>868.08600000000001</v>
      </c>
      <c r="D33" s="84">
        <f t="shared" ref="D33:K33" si="8">D34</f>
        <v>943.70399999999995</v>
      </c>
      <c r="E33" s="84">
        <f t="shared" si="8"/>
        <v>108.71088809173284</v>
      </c>
      <c r="F33" s="84">
        <f t="shared" si="8"/>
        <v>1022.54</v>
      </c>
      <c r="G33" s="84">
        <f t="shared" si="8"/>
        <v>108.35389062672193</v>
      </c>
      <c r="H33" s="84">
        <f t="shared" si="8"/>
        <v>1132.6310000000001</v>
      </c>
      <c r="I33" s="84">
        <f t="shared" si="8"/>
        <v>110.76642478533849</v>
      </c>
      <c r="J33" s="84">
        <f t="shared" si="8"/>
        <v>1255.309</v>
      </c>
      <c r="K33" s="84">
        <f t="shared" si="8"/>
        <v>110.83124159589485</v>
      </c>
    </row>
    <row r="34" spans="1:11" ht="22.5" customHeight="1">
      <c r="A34" s="55" t="s">
        <v>87</v>
      </c>
      <c r="B34" s="63" t="s">
        <v>74</v>
      </c>
      <c r="C34" s="84">
        <v>868.08600000000001</v>
      </c>
      <c r="D34" s="84">
        <v>943.70399999999995</v>
      </c>
      <c r="E34" s="84">
        <f t="shared" si="0"/>
        <v>108.71088809173284</v>
      </c>
      <c r="F34" s="84">
        <v>1022.54</v>
      </c>
      <c r="G34" s="84">
        <f t="shared" si="1"/>
        <v>108.35389062672193</v>
      </c>
      <c r="H34" s="84">
        <v>1132.6310000000001</v>
      </c>
      <c r="I34" s="84">
        <f t="shared" si="1"/>
        <v>110.76642478533849</v>
      </c>
      <c r="J34" s="84">
        <v>1255.309</v>
      </c>
      <c r="K34" s="84">
        <f t="shared" si="1"/>
        <v>110.83124159589485</v>
      </c>
    </row>
    <row r="35" spans="1:11" s="28" customFormat="1" ht="21" customHeight="1">
      <c r="A35" s="56" t="s">
        <v>144</v>
      </c>
      <c r="B35" s="62" t="s">
        <v>74</v>
      </c>
      <c r="C35" s="80">
        <v>565.1</v>
      </c>
      <c r="D35" s="80">
        <v>532.5</v>
      </c>
      <c r="E35" s="80">
        <f t="shared" si="0"/>
        <v>94.231109538134845</v>
      </c>
      <c r="F35" s="80">
        <v>565.1</v>
      </c>
      <c r="G35" s="80">
        <f t="shared" si="1"/>
        <v>106.12206572769954</v>
      </c>
      <c r="H35" s="80">
        <f>F35*101.2%</f>
        <v>571.88120000000004</v>
      </c>
      <c r="I35" s="80">
        <f t="shared" si="1"/>
        <v>101.2</v>
      </c>
      <c r="J35" s="80">
        <f>H35*100.3%</f>
        <v>573.59684359999994</v>
      </c>
      <c r="K35" s="80">
        <f t="shared" si="1"/>
        <v>100.29999999999998</v>
      </c>
    </row>
    <row r="36" spans="1:11" s="4" customFormat="1" ht="18.75" customHeight="1">
      <c r="A36" s="55" t="s">
        <v>87</v>
      </c>
      <c r="B36" s="63" t="s">
        <v>74</v>
      </c>
      <c r="C36" s="84">
        <v>419.85899999999998</v>
      </c>
      <c r="D36" s="84">
        <v>466.00700000000001</v>
      </c>
      <c r="E36" s="84">
        <f t="shared" ref="E36" si="9">D36/C36*100</f>
        <v>110.99130898706471</v>
      </c>
      <c r="F36" s="84">
        <v>495.6</v>
      </c>
      <c r="G36" s="84">
        <f t="shared" ref="G36:K36" si="10">F36/D36*100</f>
        <v>106.35033379326921</v>
      </c>
      <c r="H36" s="84">
        <v>537.16399999999999</v>
      </c>
      <c r="I36" s="84">
        <f t="shared" si="10"/>
        <v>108.38660209846648</v>
      </c>
      <c r="J36" s="84">
        <v>578.67399999999998</v>
      </c>
      <c r="K36" s="84">
        <f t="shared" si="10"/>
        <v>107.72762135958477</v>
      </c>
    </row>
    <row r="37" spans="1:11" s="4" customFormat="1" ht="19.5" customHeight="1">
      <c r="A37" s="83" t="s">
        <v>77</v>
      </c>
      <c r="B37" s="63" t="s">
        <v>74</v>
      </c>
      <c r="C37" s="84">
        <f>C39+C41</f>
        <v>4915.7830000000004</v>
      </c>
      <c r="D37" s="84">
        <f>D39+D41</f>
        <v>5638.8119999999999</v>
      </c>
      <c r="E37" s="84">
        <f t="shared" si="0"/>
        <v>114.70831808483001</v>
      </c>
      <c r="F37" s="84">
        <f>F39+F41</f>
        <v>6109.5830000000005</v>
      </c>
      <c r="G37" s="84">
        <f t="shared" si="1"/>
        <v>108.34876211514057</v>
      </c>
      <c r="H37" s="84">
        <f>H39+H41</f>
        <v>6559.4370000000008</v>
      </c>
      <c r="I37" s="84">
        <f t="shared" si="1"/>
        <v>107.3630884464619</v>
      </c>
      <c r="J37" s="84">
        <f>J39+J41</f>
        <v>7061.7570000000005</v>
      </c>
      <c r="K37" s="84">
        <f t="shared" si="1"/>
        <v>107.65797430480694</v>
      </c>
    </row>
    <row r="38" spans="1:11" s="4" customFormat="1" ht="21" customHeight="1">
      <c r="A38" s="55" t="s">
        <v>87</v>
      </c>
      <c r="B38" s="63" t="s">
        <v>74</v>
      </c>
      <c r="C38" s="84">
        <f>C40+C42</f>
        <v>4680.5550000000003</v>
      </c>
      <c r="D38" s="84">
        <f>D40+D42</f>
        <v>5394.2</v>
      </c>
      <c r="E38" s="84">
        <f t="shared" si="0"/>
        <v>115.24701664653017</v>
      </c>
      <c r="F38" s="84">
        <f>F40+F42</f>
        <v>5907.35</v>
      </c>
      <c r="G38" s="84">
        <f t="shared" si="1"/>
        <v>109.51299543954617</v>
      </c>
      <c r="H38" s="84">
        <f>H40+H42</f>
        <v>6316.5039999999999</v>
      </c>
      <c r="I38" s="84">
        <f t="shared" si="1"/>
        <v>106.92618517609418</v>
      </c>
      <c r="J38" s="84">
        <f>J40+J42</f>
        <v>6809.9989999999998</v>
      </c>
      <c r="K38" s="84">
        <f t="shared" si="1"/>
        <v>107.81278694670343</v>
      </c>
    </row>
    <row r="39" spans="1:11" s="28" customFormat="1" ht="26.25" customHeight="1">
      <c r="A39" s="57" t="s">
        <v>20</v>
      </c>
      <c r="B39" s="62" t="s">
        <v>74</v>
      </c>
      <c r="C39" s="80">
        <v>1.341</v>
      </c>
      <c r="D39" s="80">
        <v>1.341</v>
      </c>
      <c r="E39" s="80">
        <f t="shared" si="0"/>
        <v>100</v>
      </c>
      <c r="F39" s="80">
        <v>1.5329999999999999</v>
      </c>
      <c r="G39" s="80">
        <f t="shared" si="1"/>
        <v>114.31767337807605</v>
      </c>
      <c r="H39" s="80">
        <v>1.5329999999999999</v>
      </c>
      <c r="I39" s="80">
        <f t="shared" si="1"/>
        <v>100</v>
      </c>
      <c r="J39" s="80">
        <v>1.5329999999999999</v>
      </c>
      <c r="K39" s="80">
        <f t="shared" si="1"/>
        <v>100</v>
      </c>
    </row>
    <row r="40" spans="1:11" s="20" customFormat="1" ht="33" customHeight="1">
      <c r="A40" s="55" t="s">
        <v>86</v>
      </c>
      <c r="B40" s="63" t="s">
        <v>74</v>
      </c>
      <c r="C40" s="80">
        <v>1.3</v>
      </c>
      <c r="D40" s="80">
        <v>1.3</v>
      </c>
      <c r="E40" s="80">
        <f t="shared" si="0"/>
        <v>100</v>
      </c>
      <c r="F40" s="80">
        <v>1.5</v>
      </c>
      <c r="G40" s="80">
        <f t="shared" si="1"/>
        <v>115.38461538461537</v>
      </c>
      <c r="H40" s="80">
        <v>1.5</v>
      </c>
      <c r="I40" s="80">
        <f t="shared" si="1"/>
        <v>100</v>
      </c>
      <c r="J40" s="80">
        <v>1.5</v>
      </c>
      <c r="K40" s="80">
        <f t="shared" si="1"/>
        <v>100</v>
      </c>
    </row>
    <row r="41" spans="1:11" ht="19.5" customHeight="1">
      <c r="A41" s="85" t="s">
        <v>21</v>
      </c>
      <c r="B41" s="63" t="s">
        <v>74</v>
      </c>
      <c r="C41" s="78">
        <v>4914.442</v>
      </c>
      <c r="D41" s="39">
        <v>5637.4709999999995</v>
      </c>
      <c r="E41" s="38">
        <f t="shared" si="0"/>
        <v>114.71233153224721</v>
      </c>
      <c r="F41" s="39">
        <v>6108.05</v>
      </c>
      <c r="G41" s="38">
        <f t="shared" si="1"/>
        <v>108.34734227457668</v>
      </c>
      <c r="H41" s="39">
        <v>6557.9040000000005</v>
      </c>
      <c r="I41" s="38">
        <f t="shared" si="1"/>
        <v>107.36493643634222</v>
      </c>
      <c r="J41" s="39">
        <v>7060.2240000000002</v>
      </c>
      <c r="K41" s="38">
        <f t="shared" si="1"/>
        <v>107.65976446132788</v>
      </c>
    </row>
    <row r="42" spans="1:11" ht="18.75" customHeight="1">
      <c r="A42" s="55" t="s">
        <v>88</v>
      </c>
      <c r="B42" s="63" t="s">
        <v>74</v>
      </c>
      <c r="C42" s="78">
        <v>4679.2550000000001</v>
      </c>
      <c r="D42" s="39">
        <v>5392.9</v>
      </c>
      <c r="E42" s="38">
        <f t="shared" si="0"/>
        <v>115.2512526032456</v>
      </c>
      <c r="F42" s="39">
        <v>5905.85</v>
      </c>
      <c r="G42" s="38">
        <f t="shared" si="1"/>
        <v>109.51158004042354</v>
      </c>
      <c r="H42" s="39">
        <v>6315.0039999999999</v>
      </c>
      <c r="I42" s="38">
        <f t="shared" si="1"/>
        <v>106.92794432638823</v>
      </c>
      <c r="J42" s="39">
        <v>6808.4989999999998</v>
      </c>
      <c r="K42" s="38">
        <f t="shared" si="1"/>
        <v>107.81464271439891</v>
      </c>
    </row>
    <row r="43" spans="1:11" ht="40.5" customHeight="1">
      <c r="A43" s="83" t="s">
        <v>22</v>
      </c>
      <c r="B43" s="86"/>
      <c r="C43" s="78"/>
      <c r="D43" s="39"/>
      <c r="E43" s="38"/>
      <c r="F43" s="39"/>
      <c r="G43" s="38"/>
      <c r="H43" s="39"/>
      <c r="I43" s="38"/>
      <c r="J43" s="39"/>
      <c r="K43" s="38"/>
    </row>
    <row r="44" spans="1:11" ht="21.75" customHeight="1">
      <c r="A44" s="83" t="s">
        <v>121</v>
      </c>
      <c r="B44" s="66" t="s">
        <v>24</v>
      </c>
      <c r="C44" s="78">
        <v>5.16</v>
      </c>
      <c r="D44" s="39">
        <v>7.4</v>
      </c>
      <c r="E44" s="38">
        <f t="shared" si="0"/>
        <v>143.41085271317831</v>
      </c>
      <c r="F44" s="39">
        <v>9.65</v>
      </c>
      <c r="G44" s="38">
        <f t="shared" si="1"/>
        <v>130.40540540540539</v>
      </c>
      <c r="H44" s="39">
        <v>10.199999999999999</v>
      </c>
      <c r="I44" s="38">
        <f t="shared" si="1"/>
        <v>105.69948186528497</v>
      </c>
      <c r="J44" s="39">
        <v>11.4</v>
      </c>
      <c r="K44" s="38">
        <f t="shared" si="1"/>
        <v>111.76470588235294</v>
      </c>
    </row>
    <row r="45" spans="1:11" ht="21.75" customHeight="1">
      <c r="A45" s="55" t="s">
        <v>88</v>
      </c>
      <c r="B45" s="66" t="s">
        <v>24</v>
      </c>
      <c r="C45" s="78">
        <v>5.16</v>
      </c>
      <c r="D45" s="39">
        <v>7.4</v>
      </c>
      <c r="E45" s="38">
        <f t="shared" si="0"/>
        <v>143.41085271317831</v>
      </c>
      <c r="F45" s="39">
        <v>9.65</v>
      </c>
      <c r="G45" s="38">
        <f t="shared" si="1"/>
        <v>130.40540540540539</v>
      </c>
      <c r="H45" s="39">
        <v>10.199999999999999</v>
      </c>
      <c r="I45" s="38">
        <f t="shared" si="1"/>
        <v>105.69948186528497</v>
      </c>
      <c r="J45" s="39">
        <v>11.4</v>
      </c>
      <c r="K45" s="38">
        <f t="shared" si="1"/>
        <v>111.76470588235294</v>
      </c>
    </row>
    <row r="46" spans="1:11" ht="21.75" customHeight="1">
      <c r="A46" s="83" t="s">
        <v>122</v>
      </c>
      <c r="B46" s="66" t="s">
        <v>24</v>
      </c>
      <c r="C46" s="78">
        <v>72.5</v>
      </c>
      <c r="D46" s="39">
        <v>56.6</v>
      </c>
      <c r="E46" s="38">
        <f t="shared" si="0"/>
        <v>78.068965517241381</v>
      </c>
      <c r="F46" s="39">
        <v>82.4</v>
      </c>
      <c r="G46" s="38">
        <f t="shared" si="1"/>
        <v>145.58303886925796</v>
      </c>
      <c r="H46" s="39">
        <v>85</v>
      </c>
      <c r="I46" s="38">
        <f t="shared" si="1"/>
        <v>103.15533980582524</v>
      </c>
      <c r="J46" s="39">
        <v>88</v>
      </c>
      <c r="K46" s="38">
        <f t="shared" si="1"/>
        <v>103.5294117647059</v>
      </c>
    </row>
    <row r="47" spans="1:11" ht="21" customHeight="1">
      <c r="A47" s="55" t="s">
        <v>88</v>
      </c>
      <c r="B47" s="66" t="s">
        <v>24</v>
      </c>
      <c r="C47" s="78">
        <v>72.5</v>
      </c>
      <c r="D47" s="39">
        <v>56.6</v>
      </c>
      <c r="E47" s="38">
        <f t="shared" si="0"/>
        <v>78.068965517241381</v>
      </c>
      <c r="F47" s="39">
        <v>82.4</v>
      </c>
      <c r="G47" s="38">
        <f t="shared" si="1"/>
        <v>145.58303886925796</v>
      </c>
      <c r="H47" s="39">
        <v>85</v>
      </c>
      <c r="I47" s="38">
        <f t="shared" si="1"/>
        <v>103.15533980582524</v>
      </c>
      <c r="J47" s="39">
        <v>88</v>
      </c>
      <c r="K47" s="38">
        <f t="shared" si="1"/>
        <v>103.5294117647059</v>
      </c>
    </row>
    <row r="48" spans="1:11" ht="22.5" customHeight="1">
      <c r="A48" s="83" t="s">
        <v>166</v>
      </c>
      <c r="B48" s="66" t="s">
        <v>24</v>
      </c>
      <c r="C48" s="78">
        <v>209.3</v>
      </c>
      <c r="D48" s="39">
        <v>250.8</v>
      </c>
      <c r="E48" s="38">
        <f t="shared" si="0"/>
        <v>119.82799808886766</v>
      </c>
      <c r="F48" s="39">
        <v>266.2</v>
      </c>
      <c r="G48" s="38">
        <f t="shared" si="1"/>
        <v>106.14035087719299</v>
      </c>
      <c r="H48" s="39">
        <v>282.3</v>
      </c>
      <c r="I48" s="38">
        <f t="shared" si="1"/>
        <v>106.0480841472577</v>
      </c>
      <c r="J48" s="39">
        <v>295</v>
      </c>
      <c r="K48" s="38">
        <f t="shared" si="1"/>
        <v>104.49876018420119</v>
      </c>
    </row>
    <row r="49" spans="1:11" ht="19.5" customHeight="1">
      <c r="A49" s="55" t="s">
        <v>88</v>
      </c>
      <c r="B49" s="66" t="s">
        <v>24</v>
      </c>
      <c r="C49" s="78">
        <v>209.3</v>
      </c>
      <c r="D49" s="39">
        <v>250.8</v>
      </c>
      <c r="E49" s="38">
        <f t="shared" si="0"/>
        <v>119.82799808886766</v>
      </c>
      <c r="F49" s="39">
        <v>266.2</v>
      </c>
      <c r="G49" s="38">
        <f t="shared" si="1"/>
        <v>106.14035087719299</v>
      </c>
      <c r="H49" s="39">
        <v>282.3</v>
      </c>
      <c r="I49" s="38">
        <f t="shared" si="1"/>
        <v>106.0480841472577</v>
      </c>
      <c r="J49" s="39">
        <v>295</v>
      </c>
      <c r="K49" s="38">
        <f t="shared" si="1"/>
        <v>104.49876018420119</v>
      </c>
    </row>
    <row r="50" spans="1:11" ht="22.5" customHeight="1">
      <c r="A50" s="83" t="s">
        <v>167</v>
      </c>
      <c r="B50" s="66" t="s">
        <v>24</v>
      </c>
      <c r="C50" s="78">
        <v>2952.17</v>
      </c>
      <c r="D50" s="39">
        <v>2959.36</v>
      </c>
      <c r="E50" s="38">
        <f t="shared" si="0"/>
        <v>100.24354966008056</v>
      </c>
      <c r="F50" s="39">
        <v>3108.81</v>
      </c>
      <c r="G50" s="38">
        <f t="shared" si="1"/>
        <v>105.05007839532871</v>
      </c>
      <c r="H50" s="39">
        <v>3293.1</v>
      </c>
      <c r="I50" s="38">
        <f t="shared" si="1"/>
        <v>105.92799173960455</v>
      </c>
      <c r="J50" s="39">
        <v>3392.64</v>
      </c>
      <c r="K50" s="38">
        <f t="shared" si="1"/>
        <v>103.02268379338616</v>
      </c>
    </row>
    <row r="51" spans="1:11" ht="25.5" customHeight="1">
      <c r="A51" s="55" t="s">
        <v>86</v>
      </c>
      <c r="B51" s="66" t="s">
        <v>24</v>
      </c>
      <c r="C51" s="78">
        <v>2621.0700000000002</v>
      </c>
      <c r="D51" s="39">
        <v>2690</v>
      </c>
      <c r="E51" s="38">
        <f t="shared" si="0"/>
        <v>102.62984201108706</v>
      </c>
      <c r="F51" s="39">
        <v>2832.5</v>
      </c>
      <c r="G51" s="38">
        <f t="shared" si="1"/>
        <v>105.29739776951672</v>
      </c>
      <c r="H51" s="39">
        <v>3012.5</v>
      </c>
      <c r="I51" s="38">
        <f t="shared" si="1"/>
        <v>106.35481023830538</v>
      </c>
      <c r="J51" s="39">
        <v>3109.5</v>
      </c>
      <c r="K51" s="38">
        <f t="shared" si="1"/>
        <v>103.21991701244812</v>
      </c>
    </row>
    <row r="52" spans="1:11" ht="18.75" customHeight="1">
      <c r="A52" s="83" t="s">
        <v>168</v>
      </c>
      <c r="B52" s="66" t="s">
        <v>24</v>
      </c>
      <c r="C52" s="78">
        <v>10.3</v>
      </c>
      <c r="D52" s="39">
        <v>1.31</v>
      </c>
      <c r="E52" s="38">
        <f t="shared" si="0"/>
        <v>12.718446601941746</v>
      </c>
      <c r="F52" s="39">
        <v>0</v>
      </c>
      <c r="G52" s="38">
        <f t="shared" si="1"/>
        <v>0</v>
      </c>
      <c r="H52" s="39">
        <v>0</v>
      </c>
      <c r="I52" s="38" t="e">
        <f t="shared" si="1"/>
        <v>#DIV/0!</v>
      </c>
      <c r="J52" s="39">
        <v>0</v>
      </c>
      <c r="K52" s="38" t="e">
        <f t="shared" si="1"/>
        <v>#DIV/0!</v>
      </c>
    </row>
    <row r="53" spans="1:11" ht="18.75" customHeight="1">
      <c r="A53" s="55" t="s">
        <v>88</v>
      </c>
      <c r="B53" s="66" t="s">
        <v>24</v>
      </c>
      <c r="C53" s="78">
        <v>10.3</v>
      </c>
      <c r="D53" s="39">
        <v>1.31</v>
      </c>
      <c r="E53" s="38">
        <f t="shared" si="0"/>
        <v>12.718446601941746</v>
      </c>
      <c r="F53" s="39">
        <v>0</v>
      </c>
      <c r="G53" s="38">
        <f t="shared" si="1"/>
        <v>0</v>
      </c>
      <c r="H53" s="39">
        <v>0</v>
      </c>
      <c r="I53" s="38" t="e">
        <f t="shared" si="1"/>
        <v>#DIV/0!</v>
      </c>
      <c r="J53" s="39">
        <v>0</v>
      </c>
      <c r="K53" s="38" t="e">
        <f t="shared" si="1"/>
        <v>#DIV/0!</v>
      </c>
    </row>
    <row r="54" spans="1:11" ht="61.5" customHeight="1">
      <c r="A54" s="83" t="s">
        <v>123</v>
      </c>
      <c r="B54" s="66" t="s">
        <v>24</v>
      </c>
      <c r="C54" s="78">
        <v>138.6</v>
      </c>
      <c r="D54" s="39">
        <v>45.2</v>
      </c>
      <c r="E54" s="38">
        <f t="shared" si="0"/>
        <v>32.611832611832611</v>
      </c>
      <c r="F54" s="39">
        <v>48.3</v>
      </c>
      <c r="G54" s="38">
        <f t="shared" si="1"/>
        <v>106.858407079646</v>
      </c>
      <c r="H54" s="39">
        <v>50.12</v>
      </c>
      <c r="I54" s="38">
        <f t="shared" si="1"/>
        <v>103.768115942029</v>
      </c>
      <c r="J54" s="39">
        <v>53.69</v>
      </c>
      <c r="K54" s="38">
        <f t="shared" si="1"/>
        <v>107.12290502793296</v>
      </c>
    </row>
    <row r="55" spans="1:11" ht="54" customHeight="1">
      <c r="A55" s="83" t="s">
        <v>124</v>
      </c>
      <c r="B55" s="66" t="s">
        <v>24</v>
      </c>
      <c r="C55" s="78">
        <v>2.6</v>
      </c>
      <c r="D55" s="39">
        <v>5.4</v>
      </c>
      <c r="E55" s="38">
        <f t="shared" si="0"/>
        <v>207.69230769230771</v>
      </c>
      <c r="F55" s="39">
        <v>14</v>
      </c>
      <c r="G55" s="38">
        <f t="shared" si="1"/>
        <v>259.25925925925924</v>
      </c>
      <c r="H55" s="39">
        <v>20</v>
      </c>
      <c r="I55" s="38">
        <f t="shared" si="1"/>
        <v>142.85714285714286</v>
      </c>
      <c r="J55" s="39">
        <v>23.6</v>
      </c>
      <c r="K55" s="38">
        <f t="shared" si="1"/>
        <v>118.00000000000001</v>
      </c>
    </row>
    <row r="56" spans="1:11" ht="29.25" customHeight="1">
      <c r="A56" s="83" t="s">
        <v>125</v>
      </c>
      <c r="B56" s="66" t="s">
        <v>115</v>
      </c>
      <c r="C56" s="78">
        <v>9.3000000000000007</v>
      </c>
      <c r="D56" s="39">
        <v>9.5</v>
      </c>
      <c r="E56" s="38">
        <f t="shared" si="0"/>
        <v>102.15053763440861</v>
      </c>
      <c r="F56" s="39">
        <v>9.64</v>
      </c>
      <c r="G56" s="38">
        <f t="shared" si="1"/>
        <v>101.47368421052632</v>
      </c>
      <c r="H56" s="39">
        <v>9.8000000000000007</v>
      </c>
      <c r="I56" s="38">
        <f t="shared" si="1"/>
        <v>101.65975103734439</v>
      </c>
      <c r="J56" s="39">
        <v>10</v>
      </c>
      <c r="K56" s="38">
        <f t="shared" si="1"/>
        <v>102.04081632653062</v>
      </c>
    </row>
    <row r="57" spans="1:11" ht="27.75" customHeight="1">
      <c r="A57" s="55" t="s">
        <v>86</v>
      </c>
      <c r="B57" s="66" t="s">
        <v>116</v>
      </c>
      <c r="C57" s="78">
        <v>9.3000000000000007</v>
      </c>
      <c r="D57" s="39">
        <v>9.5</v>
      </c>
      <c r="E57" s="38">
        <f t="shared" si="0"/>
        <v>102.15053763440861</v>
      </c>
      <c r="F57" s="39">
        <v>9.64</v>
      </c>
      <c r="G57" s="38">
        <f t="shared" si="1"/>
        <v>101.47368421052632</v>
      </c>
      <c r="H57" s="39">
        <v>9.8000000000000007</v>
      </c>
      <c r="I57" s="38">
        <f t="shared" si="1"/>
        <v>101.65975103734439</v>
      </c>
      <c r="J57" s="39">
        <v>10</v>
      </c>
      <c r="K57" s="38">
        <f t="shared" si="1"/>
        <v>102.04081632653062</v>
      </c>
    </row>
    <row r="58" spans="1:11" s="20" customFormat="1" ht="37.5" customHeight="1">
      <c r="A58" s="56" t="s">
        <v>147</v>
      </c>
      <c r="B58" s="62" t="s">
        <v>74</v>
      </c>
      <c r="C58" s="74">
        <v>737.4</v>
      </c>
      <c r="D58" s="40">
        <v>737.4</v>
      </c>
      <c r="E58" s="37">
        <f t="shared" si="0"/>
        <v>100</v>
      </c>
      <c r="F58" s="40">
        <v>752.4</v>
      </c>
      <c r="G58" s="37">
        <f t="shared" si="1"/>
        <v>102.03417412530513</v>
      </c>
      <c r="H58" s="40">
        <v>753.4</v>
      </c>
      <c r="I58" s="37">
        <f t="shared" si="1"/>
        <v>100.13290802764487</v>
      </c>
      <c r="J58" s="40">
        <v>755.6</v>
      </c>
      <c r="K58" s="37">
        <f t="shared" si="1"/>
        <v>100.2920095566764</v>
      </c>
    </row>
    <row r="59" spans="1:11" s="20" customFormat="1" ht="22.5" customHeight="1">
      <c r="A59" s="54" t="s">
        <v>117</v>
      </c>
      <c r="B59" s="62" t="s">
        <v>74</v>
      </c>
      <c r="C59" s="74">
        <v>677.4</v>
      </c>
      <c r="D59" s="40">
        <v>677.4</v>
      </c>
      <c r="E59" s="37">
        <f t="shared" si="0"/>
        <v>100</v>
      </c>
      <c r="F59" s="40">
        <v>689.4</v>
      </c>
      <c r="G59" s="37">
        <f t="shared" si="1"/>
        <v>101.77147918511957</v>
      </c>
      <c r="H59" s="40">
        <v>691</v>
      </c>
      <c r="I59" s="37">
        <f t="shared" si="1"/>
        <v>100.23208587177257</v>
      </c>
      <c r="J59" s="40">
        <v>692.6</v>
      </c>
      <c r="K59" s="37">
        <f t="shared" si="1"/>
        <v>100.23154848046309</v>
      </c>
    </row>
    <row r="60" spans="1:11" s="20" customFormat="1" ht="21" customHeight="1">
      <c r="A60" s="54" t="s">
        <v>118</v>
      </c>
      <c r="B60" s="62" t="s">
        <v>74</v>
      </c>
      <c r="C60" s="74">
        <v>60</v>
      </c>
      <c r="D60" s="40">
        <v>60</v>
      </c>
      <c r="E60" s="37">
        <f t="shared" si="0"/>
        <v>100</v>
      </c>
      <c r="F60" s="40">
        <v>63</v>
      </c>
      <c r="G60" s="37">
        <f t="shared" si="1"/>
        <v>105</v>
      </c>
      <c r="H60" s="40">
        <v>63</v>
      </c>
      <c r="I60" s="37">
        <f t="shared" si="1"/>
        <v>100</v>
      </c>
      <c r="J60" s="40">
        <v>63</v>
      </c>
      <c r="K60" s="37">
        <f t="shared" si="1"/>
        <v>100</v>
      </c>
    </row>
    <row r="61" spans="1:11" s="20" customFormat="1" ht="21.75" customHeight="1">
      <c r="A61" s="56" t="s">
        <v>100</v>
      </c>
      <c r="B61" s="62" t="s">
        <v>101</v>
      </c>
      <c r="C61" s="74">
        <v>1981</v>
      </c>
      <c r="D61" s="40">
        <v>1981</v>
      </c>
      <c r="E61" s="40">
        <f t="shared" si="0"/>
        <v>100</v>
      </c>
      <c r="F61" s="40">
        <v>1989</v>
      </c>
      <c r="G61" s="40">
        <f t="shared" si="1"/>
        <v>100.40383644623927</v>
      </c>
      <c r="H61" s="40">
        <v>1989</v>
      </c>
      <c r="I61" s="40">
        <f t="shared" si="1"/>
        <v>100</v>
      </c>
      <c r="J61" s="40">
        <v>1989</v>
      </c>
      <c r="K61" s="40">
        <f t="shared" si="1"/>
        <v>100</v>
      </c>
    </row>
    <row r="62" spans="1:11" s="20" customFormat="1" ht="23.25" customHeight="1">
      <c r="A62" s="56" t="s">
        <v>2</v>
      </c>
      <c r="B62" s="64"/>
      <c r="C62" s="74"/>
      <c r="D62" s="40"/>
      <c r="E62" s="37"/>
      <c r="F62" s="40"/>
      <c r="G62" s="37"/>
      <c r="H62" s="40"/>
      <c r="I62" s="37"/>
      <c r="J62" s="40"/>
      <c r="K62" s="37"/>
    </row>
    <row r="63" spans="1:11" s="20" customFormat="1" ht="19.5" customHeight="1">
      <c r="A63" s="56" t="s">
        <v>25</v>
      </c>
      <c r="B63" s="65" t="s">
        <v>23</v>
      </c>
      <c r="C63" s="74">
        <v>0.09</v>
      </c>
      <c r="D63" s="40">
        <v>0.09</v>
      </c>
      <c r="E63" s="37">
        <f t="shared" si="0"/>
        <v>100</v>
      </c>
      <c r="F63" s="40">
        <v>0.1</v>
      </c>
      <c r="G63" s="37">
        <f t="shared" si="1"/>
        <v>111.11111111111111</v>
      </c>
      <c r="H63" s="40">
        <v>0.1</v>
      </c>
      <c r="I63" s="37">
        <f t="shared" si="1"/>
        <v>100</v>
      </c>
      <c r="J63" s="40">
        <v>0.1</v>
      </c>
      <c r="K63" s="37">
        <f t="shared" si="1"/>
        <v>100</v>
      </c>
    </row>
    <row r="64" spans="1:11" s="20" customFormat="1" ht="20.25" customHeight="1">
      <c r="A64" s="54" t="s">
        <v>59</v>
      </c>
      <c r="B64" s="65" t="s">
        <v>23</v>
      </c>
      <c r="C64" s="74">
        <v>0.06</v>
      </c>
      <c r="D64" s="40">
        <v>0.06</v>
      </c>
      <c r="E64" s="37">
        <f t="shared" si="0"/>
        <v>100</v>
      </c>
      <c r="F64" s="40">
        <v>0.06</v>
      </c>
      <c r="G64" s="37">
        <f t="shared" si="1"/>
        <v>100</v>
      </c>
      <c r="H64" s="40">
        <v>0.06</v>
      </c>
      <c r="I64" s="37">
        <f t="shared" si="1"/>
        <v>100</v>
      </c>
      <c r="J64" s="40">
        <v>0.06</v>
      </c>
      <c r="K64" s="37">
        <f t="shared" si="1"/>
        <v>100</v>
      </c>
    </row>
    <row r="65" spans="1:11" s="20" customFormat="1" ht="19.5" customHeight="1">
      <c r="A65" s="54" t="s">
        <v>60</v>
      </c>
      <c r="B65" s="65" t="s">
        <v>23</v>
      </c>
      <c r="C65" s="74">
        <v>0.03</v>
      </c>
      <c r="D65" s="40">
        <v>0.03</v>
      </c>
      <c r="E65" s="37">
        <f t="shared" si="0"/>
        <v>100</v>
      </c>
      <c r="F65" s="40">
        <v>0.04</v>
      </c>
      <c r="G65" s="37">
        <f t="shared" si="1"/>
        <v>133.33333333333334</v>
      </c>
      <c r="H65" s="40">
        <v>0.04</v>
      </c>
      <c r="I65" s="37">
        <f t="shared" si="1"/>
        <v>100</v>
      </c>
      <c r="J65" s="40">
        <v>0.04</v>
      </c>
      <c r="K65" s="37">
        <f t="shared" si="1"/>
        <v>100</v>
      </c>
    </row>
    <row r="66" spans="1:11" s="20" customFormat="1" ht="19.5" customHeight="1">
      <c r="A66" s="56" t="s">
        <v>148</v>
      </c>
      <c r="B66" s="65" t="s">
        <v>23</v>
      </c>
      <c r="C66" s="74">
        <v>0.05</v>
      </c>
      <c r="D66" s="40">
        <v>0.06</v>
      </c>
      <c r="E66" s="37">
        <f t="shared" si="0"/>
        <v>120</v>
      </c>
      <c r="F66" s="40">
        <v>7.0000000000000007E-2</v>
      </c>
      <c r="G66" s="37">
        <f t="shared" si="1"/>
        <v>116.66666666666667</v>
      </c>
      <c r="H66" s="40">
        <v>7.4999999999999997E-2</v>
      </c>
      <c r="I66" s="37">
        <f t="shared" si="1"/>
        <v>107.14285714285714</v>
      </c>
      <c r="J66" s="40">
        <v>0.08</v>
      </c>
      <c r="K66" s="37">
        <f t="shared" si="1"/>
        <v>106.66666666666667</v>
      </c>
    </row>
    <row r="67" spans="1:11" s="20" customFormat="1" ht="19.5" customHeight="1">
      <c r="A67" s="56" t="s">
        <v>26</v>
      </c>
      <c r="B67" s="65" t="s">
        <v>23</v>
      </c>
      <c r="C67" s="74">
        <v>1.1499999999999999</v>
      </c>
      <c r="D67" s="40">
        <v>1.25</v>
      </c>
      <c r="E67" s="37">
        <f t="shared" ref="E67" si="11">D67/C67*100</f>
        <v>108.69565217391306</v>
      </c>
      <c r="F67" s="40">
        <v>1.27</v>
      </c>
      <c r="G67" s="37">
        <f t="shared" ref="G67:K67" si="12">F67/D67*100</f>
        <v>101.6</v>
      </c>
      <c r="H67" s="40">
        <v>1.29</v>
      </c>
      <c r="I67" s="37">
        <f t="shared" si="12"/>
        <v>101.5748031496063</v>
      </c>
      <c r="J67" s="40">
        <v>1.35</v>
      </c>
      <c r="K67" s="37">
        <f t="shared" si="12"/>
        <v>104.65116279069768</v>
      </c>
    </row>
    <row r="68" spans="1:11" s="20" customFormat="1" ht="19.5" customHeight="1">
      <c r="A68" s="54" t="s">
        <v>60</v>
      </c>
      <c r="B68" s="65" t="s">
        <v>23</v>
      </c>
      <c r="C68" s="74">
        <v>0.85</v>
      </c>
      <c r="D68" s="40">
        <v>0.95</v>
      </c>
      <c r="E68" s="37">
        <f t="shared" si="0"/>
        <v>111.76470588235294</v>
      </c>
      <c r="F68" s="40">
        <v>0.87</v>
      </c>
      <c r="G68" s="37">
        <f t="shared" si="1"/>
        <v>91.578947368421055</v>
      </c>
      <c r="H68" s="40">
        <v>0.89</v>
      </c>
      <c r="I68" s="37">
        <f t="shared" si="1"/>
        <v>102.29885057471265</v>
      </c>
      <c r="J68" s="40">
        <v>0.95</v>
      </c>
      <c r="K68" s="37">
        <f t="shared" si="1"/>
        <v>106.74157303370787</v>
      </c>
    </row>
    <row r="69" spans="1:11" s="20" customFormat="1" ht="19.5" customHeight="1">
      <c r="A69" s="54" t="s">
        <v>61</v>
      </c>
      <c r="B69" s="65" t="s">
        <v>23</v>
      </c>
      <c r="C69" s="74">
        <v>0.3</v>
      </c>
      <c r="D69" s="40">
        <v>0.3</v>
      </c>
      <c r="E69" s="37">
        <f t="shared" si="0"/>
        <v>100</v>
      </c>
      <c r="F69" s="40">
        <v>0.4</v>
      </c>
      <c r="G69" s="37">
        <f t="shared" si="1"/>
        <v>133.33333333333334</v>
      </c>
      <c r="H69" s="40">
        <v>0.4</v>
      </c>
      <c r="I69" s="37">
        <f t="shared" si="1"/>
        <v>100</v>
      </c>
      <c r="J69" s="40">
        <v>0.4</v>
      </c>
      <c r="K69" s="37">
        <f t="shared" si="1"/>
        <v>100</v>
      </c>
    </row>
    <row r="70" spans="1:11" s="20" customFormat="1" ht="19.5" customHeight="1">
      <c r="A70" s="56" t="s">
        <v>27</v>
      </c>
      <c r="B70" s="65" t="s">
        <v>23</v>
      </c>
      <c r="C70" s="74">
        <v>0.69</v>
      </c>
      <c r="D70" s="40">
        <v>0.75</v>
      </c>
      <c r="E70" s="37">
        <f t="shared" si="0"/>
        <v>108.69565217391306</v>
      </c>
      <c r="F70" s="40">
        <v>0.85</v>
      </c>
      <c r="G70" s="37">
        <f t="shared" si="1"/>
        <v>113.33333333333333</v>
      </c>
      <c r="H70" s="40">
        <v>0.85</v>
      </c>
      <c r="I70" s="37">
        <f t="shared" si="1"/>
        <v>100</v>
      </c>
      <c r="J70" s="40">
        <v>0.95</v>
      </c>
      <c r="K70" s="37">
        <f t="shared" si="1"/>
        <v>111.76470588235294</v>
      </c>
    </row>
    <row r="71" spans="1:11" s="20" customFormat="1" ht="19.5" customHeight="1">
      <c r="A71" s="54" t="s">
        <v>60</v>
      </c>
      <c r="B71" s="65" t="s">
        <v>23</v>
      </c>
      <c r="C71" s="74">
        <v>0.43</v>
      </c>
      <c r="D71" s="40">
        <v>0.45</v>
      </c>
      <c r="E71" s="37">
        <f t="shared" si="0"/>
        <v>104.65116279069768</v>
      </c>
      <c r="F71" s="40">
        <v>0.55000000000000004</v>
      </c>
      <c r="G71" s="37">
        <f t="shared" si="1"/>
        <v>122.22222222222223</v>
      </c>
      <c r="H71" s="40">
        <v>0.55000000000000004</v>
      </c>
      <c r="I71" s="37">
        <f t="shared" si="1"/>
        <v>100</v>
      </c>
      <c r="J71" s="40">
        <v>0.65</v>
      </c>
      <c r="K71" s="37">
        <f t="shared" si="1"/>
        <v>118.18181818181816</v>
      </c>
    </row>
    <row r="72" spans="1:11" s="20" customFormat="1" ht="19.5" customHeight="1">
      <c r="A72" s="54" t="s">
        <v>61</v>
      </c>
      <c r="B72" s="65" t="s">
        <v>23</v>
      </c>
      <c r="C72" s="74">
        <v>0.27</v>
      </c>
      <c r="D72" s="40">
        <v>0.27</v>
      </c>
      <c r="E72" s="37">
        <f t="shared" si="0"/>
        <v>100</v>
      </c>
      <c r="F72" s="40">
        <v>0.3</v>
      </c>
      <c r="G72" s="37">
        <f t="shared" si="1"/>
        <v>111.1111111111111</v>
      </c>
      <c r="H72" s="40">
        <v>0.3</v>
      </c>
      <c r="I72" s="37">
        <f t="shared" si="1"/>
        <v>100</v>
      </c>
      <c r="J72" s="40">
        <v>0.3</v>
      </c>
      <c r="K72" s="37">
        <f t="shared" si="1"/>
        <v>100</v>
      </c>
    </row>
    <row r="73" spans="1:11" s="20" customFormat="1" ht="19.5" customHeight="1">
      <c r="A73" s="56" t="s">
        <v>103</v>
      </c>
      <c r="B73" s="65" t="s">
        <v>23</v>
      </c>
      <c r="C73" s="74">
        <v>0.16</v>
      </c>
      <c r="D73" s="40">
        <v>0.16</v>
      </c>
      <c r="E73" s="37">
        <f t="shared" si="0"/>
        <v>100</v>
      </c>
      <c r="F73" s="40">
        <v>0.17</v>
      </c>
      <c r="G73" s="37">
        <f t="shared" si="1"/>
        <v>106.25</v>
      </c>
      <c r="H73" s="40">
        <v>0.17</v>
      </c>
      <c r="I73" s="37">
        <f t="shared" si="1"/>
        <v>100</v>
      </c>
      <c r="J73" s="40">
        <v>0.17</v>
      </c>
      <c r="K73" s="37">
        <f t="shared" si="1"/>
        <v>100</v>
      </c>
    </row>
    <row r="74" spans="1:11" s="20" customFormat="1" ht="19.5" customHeight="1">
      <c r="A74" s="54" t="s">
        <v>60</v>
      </c>
      <c r="B74" s="66" t="s">
        <v>23</v>
      </c>
      <c r="C74" s="74">
        <v>0.15</v>
      </c>
      <c r="D74" s="40">
        <v>0.15</v>
      </c>
      <c r="E74" s="37">
        <f t="shared" si="0"/>
        <v>100</v>
      </c>
      <c r="F74" s="40">
        <v>0.16</v>
      </c>
      <c r="G74" s="37">
        <f t="shared" si="1"/>
        <v>106.66666666666667</v>
      </c>
      <c r="H74" s="40">
        <v>0.16</v>
      </c>
      <c r="I74" s="37">
        <f t="shared" si="1"/>
        <v>100</v>
      </c>
      <c r="J74" s="40">
        <v>0.16</v>
      </c>
      <c r="K74" s="37">
        <f t="shared" si="1"/>
        <v>100</v>
      </c>
    </row>
    <row r="75" spans="1:11" s="20" customFormat="1" ht="18.75" customHeight="1">
      <c r="A75" s="54" t="s">
        <v>61</v>
      </c>
      <c r="B75" s="66" t="s">
        <v>23</v>
      </c>
      <c r="C75" s="74">
        <v>0.01</v>
      </c>
      <c r="D75" s="40">
        <v>0.01</v>
      </c>
      <c r="E75" s="37">
        <f t="shared" si="0"/>
        <v>100</v>
      </c>
      <c r="F75" s="40">
        <v>0.01</v>
      </c>
      <c r="G75" s="37">
        <f t="shared" si="1"/>
        <v>100</v>
      </c>
      <c r="H75" s="40">
        <v>0.01</v>
      </c>
      <c r="I75" s="37">
        <f t="shared" si="1"/>
        <v>100</v>
      </c>
      <c r="J75" s="40">
        <v>0.01</v>
      </c>
      <c r="K75" s="37">
        <f t="shared" si="1"/>
        <v>100</v>
      </c>
    </row>
    <row r="76" spans="1:11" s="20" customFormat="1" ht="23.25" customHeight="1">
      <c r="A76" s="56" t="s">
        <v>28</v>
      </c>
      <c r="B76" s="65" t="s">
        <v>23</v>
      </c>
      <c r="C76" s="74">
        <v>0.28000000000000003</v>
      </c>
      <c r="D76" s="40">
        <v>0.28000000000000003</v>
      </c>
      <c r="E76" s="37">
        <f t="shared" si="0"/>
        <v>100</v>
      </c>
      <c r="F76" s="40">
        <v>0.28999999999999998</v>
      </c>
      <c r="G76" s="37">
        <f t="shared" si="1"/>
        <v>103.57142857142856</v>
      </c>
      <c r="H76" s="40">
        <v>0.28999999999999998</v>
      </c>
      <c r="I76" s="37">
        <f t="shared" si="1"/>
        <v>100</v>
      </c>
      <c r="J76" s="40">
        <v>0.28999999999999998</v>
      </c>
      <c r="K76" s="37">
        <f t="shared" si="1"/>
        <v>100</v>
      </c>
    </row>
    <row r="77" spans="1:11" s="20" customFormat="1" ht="23.25" customHeight="1">
      <c r="A77" s="54" t="s">
        <v>60</v>
      </c>
      <c r="B77" s="66" t="s">
        <v>23</v>
      </c>
      <c r="C77" s="74">
        <v>0.26</v>
      </c>
      <c r="D77" s="40">
        <v>0.26</v>
      </c>
      <c r="E77" s="37">
        <f t="shared" si="0"/>
        <v>100</v>
      </c>
      <c r="F77" s="40">
        <v>0.26</v>
      </c>
      <c r="G77" s="37">
        <f t="shared" si="1"/>
        <v>100</v>
      </c>
      <c r="H77" s="40">
        <v>0.26</v>
      </c>
      <c r="I77" s="37">
        <f t="shared" si="1"/>
        <v>100</v>
      </c>
      <c r="J77" s="40">
        <v>0.26</v>
      </c>
      <c r="K77" s="37">
        <f t="shared" si="1"/>
        <v>100</v>
      </c>
    </row>
    <row r="78" spans="1:11" s="20" customFormat="1" ht="24.75" customHeight="1">
      <c r="A78" s="54" t="s">
        <v>61</v>
      </c>
      <c r="B78" s="66" t="s">
        <v>23</v>
      </c>
      <c r="C78" s="74">
        <v>0.02</v>
      </c>
      <c r="D78" s="40">
        <v>0.02</v>
      </c>
      <c r="E78" s="37">
        <f t="shared" si="0"/>
        <v>100</v>
      </c>
      <c r="F78" s="40">
        <v>0.03</v>
      </c>
      <c r="G78" s="37">
        <f t="shared" si="1"/>
        <v>150</v>
      </c>
      <c r="H78" s="40">
        <v>0.03</v>
      </c>
      <c r="I78" s="37">
        <f t="shared" si="1"/>
        <v>100</v>
      </c>
      <c r="J78" s="40">
        <v>0.03</v>
      </c>
      <c r="K78" s="37">
        <f t="shared" si="1"/>
        <v>100</v>
      </c>
    </row>
    <row r="79" spans="1:11" s="20" customFormat="1" ht="20.25" customHeight="1">
      <c r="A79" s="56" t="s">
        <v>57</v>
      </c>
      <c r="B79" s="65" t="s">
        <v>23</v>
      </c>
      <c r="C79" s="74">
        <v>20.6</v>
      </c>
      <c r="D79" s="40">
        <v>20.6</v>
      </c>
      <c r="E79" s="37">
        <f t="shared" si="0"/>
        <v>100</v>
      </c>
      <c r="F79" s="40">
        <v>21</v>
      </c>
      <c r="G79" s="37">
        <f t="shared" si="1"/>
        <v>101.94174757281553</v>
      </c>
      <c r="H79" s="40">
        <v>21</v>
      </c>
      <c r="I79" s="37">
        <f t="shared" si="1"/>
        <v>100</v>
      </c>
      <c r="J79" s="40">
        <v>21</v>
      </c>
      <c r="K79" s="37">
        <f t="shared" si="1"/>
        <v>100</v>
      </c>
    </row>
    <row r="80" spans="1:11" s="20" customFormat="1" ht="20.25" customHeight="1">
      <c r="A80" s="54" t="s">
        <v>59</v>
      </c>
      <c r="B80" s="65" t="s">
        <v>23</v>
      </c>
      <c r="C80" s="74">
        <v>19.21</v>
      </c>
      <c r="D80" s="40">
        <v>19.21</v>
      </c>
      <c r="E80" s="37">
        <f t="shared" si="0"/>
        <v>100</v>
      </c>
      <c r="F80" s="40">
        <v>19.3</v>
      </c>
      <c r="G80" s="37">
        <f t="shared" si="1"/>
        <v>100.46850598646537</v>
      </c>
      <c r="H80" s="40">
        <v>19.3</v>
      </c>
      <c r="I80" s="37">
        <f t="shared" si="1"/>
        <v>100</v>
      </c>
      <c r="J80" s="40">
        <v>19.3</v>
      </c>
      <c r="K80" s="37">
        <f t="shared" si="1"/>
        <v>100</v>
      </c>
    </row>
    <row r="81" spans="1:11" s="20" customFormat="1" ht="18" customHeight="1">
      <c r="A81" s="54" t="s">
        <v>60</v>
      </c>
      <c r="B81" s="65" t="s">
        <v>23</v>
      </c>
      <c r="C81" s="74">
        <v>1.39</v>
      </c>
      <c r="D81" s="40">
        <v>1.39</v>
      </c>
      <c r="E81" s="37">
        <f t="shared" si="0"/>
        <v>100</v>
      </c>
      <c r="F81" s="40">
        <v>1.7</v>
      </c>
      <c r="G81" s="37">
        <f t="shared" si="1"/>
        <v>122.30215827338129</v>
      </c>
      <c r="H81" s="40">
        <v>1.7</v>
      </c>
      <c r="I81" s="37">
        <f t="shared" si="1"/>
        <v>100</v>
      </c>
      <c r="J81" s="40">
        <v>1.7</v>
      </c>
      <c r="K81" s="37">
        <f t="shared" si="1"/>
        <v>100</v>
      </c>
    </row>
    <row r="82" spans="1:11" s="20" customFormat="1" ht="20.25" customHeight="1">
      <c r="A82" s="56" t="s">
        <v>29</v>
      </c>
      <c r="B82" s="65" t="s">
        <v>23</v>
      </c>
      <c r="C82" s="74">
        <v>0.27</v>
      </c>
      <c r="D82" s="40">
        <v>0.27</v>
      </c>
      <c r="E82" s="37">
        <f t="shared" si="0"/>
        <v>100</v>
      </c>
      <c r="F82" s="40">
        <v>0.35</v>
      </c>
      <c r="G82" s="37">
        <f t="shared" si="1"/>
        <v>129.62962962962962</v>
      </c>
      <c r="H82" s="40">
        <v>0.37</v>
      </c>
      <c r="I82" s="37">
        <f t="shared" si="1"/>
        <v>105.71428571428572</v>
      </c>
      <c r="J82" s="40">
        <v>0.37</v>
      </c>
      <c r="K82" s="37">
        <f t="shared" si="1"/>
        <v>100</v>
      </c>
    </row>
    <row r="83" spans="1:11" s="20" customFormat="1" ht="18.75" customHeight="1">
      <c r="A83" s="54" t="s">
        <v>60</v>
      </c>
      <c r="B83" s="65" t="s">
        <v>23</v>
      </c>
      <c r="C83" s="74">
        <v>0.23</v>
      </c>
      <c r="D83" s="40">
        <v>0.23</v>
      </c>
      <c r="E83" s="37">
        <f t="shared" ref="E83:E148" si="13">D83/C83*100</f>
        <v>100</v>
      </c>
      <c r="F83" s="40">
        <v>0.32</v>
      </c>
      <c r="G83" s="37">
        <f t="shared" si="1"/>
        <v>139.13043478260869</v>
      </c>
      <c r="H83" s="40">
        <v>0.34</v>
      </c>
      <c r="I83" s="37">
        <f t="shared" si="1"/>
        <v>106.25</v>
      </c>
      <c r="J83" s="40">
        <v>0.34</v>
      </c>
      <c r="K83" s="37">
        <f t="shared" si="1"/>
        <v>100</v>
      </c>
    </row>
    <row r="84" spans="1:11" s="20" customFormat="1" ht="22.5" customHeight="1">
      <c r="A84" s="54" t="s">
        <v>61</v>
      </c>
      <c r="B84" s="65" t="s">
        <v>23</v>
      </c>
      <c r="C84" s="74">
        <v>0.04</v>
      </c>
      <c r="D84" s="40">
        <v>0.04</v>
      </c>
      <c r="E84" s="37">
        <v>0</v>
      </c>
      <c r="F84" s="40">
        <v>0.03</v>
      </c>
      <c r="G84" s="37">
        <f t="shared" si="1"/>
        <v>75</v>
      </c>
      <c r="H84" s="40">
        <v>0.03</v>
      </c>
      <c r="I84" s="37">
        <f t="shared" si="1"/>
        <v>100</v>
      </c>
      <c r="J84" s="40">
        <v>0.03</v>
      </c>
      <c r="K84" s="37">
        <f t="shared" si="1"/>
        <v>100</v>
      </c>
    </row>
    <row r="85" spans="1:11" s="20" customFormat="1" ht="21" customHeight="1">
      <c r="A85" s="56" t="s">
        <v>30</v>
      </c>
      <c r="B85" s="65" t="s">
        <v>23</v>
      </c>
      <c r="C85" s="74">
        <v>0.19</v>
      </c>
      <c r="D85" s="40">
        <v>0.19</v>
      </c>
      <c r="E85" s="37">
        <f t="shared" si="13"/>
        <v>100</v>
      </c>
      <c r="F85" s="40">
        <v>0.19</v>
      </c>
      <c r="G85" s="37">
        <f t="shared" ref="G85:K149" si="14">F85/D85*100</f>
        <v>100</v>
      </c>
      <c r="H85" s="40">
        <v>0.18</v>
      </c>
      <c r="I85" s="37">
        <f t="shared" si="14"/>
        <v>94.73684210526315</v>
      </c>
      <c r="J85" s="40">
        <v>0.19</v>
      </c>
      <c r="K85" s="37">
        <f t="shared" si="14"/>
        <v>105.55555555555556</v>
      </c>
    </row>
    <row r="86" spans="1:11" s="20" customFormat="1" ht="21" customHeight="1">
      <c r="A86" s="54" t="s">
        <v>61</v>
      </c>
      <c r="B86" s="65" t="s">
        <v>23</v>
      </c>
      <c r="C86" s="74">
        <v>0.19</v>
      </c>
      <c r="D86" s="40">
        <v>0.19</v>
      </c>
      <c r="E86" s="37">
        <f t="shared" si="13"/>
        <v>100</v>
      </c>
      <c r="F86" s="40">
        <v>0.19</v>
      </c>
      <c r="G86" s="37">
        <f t="shared" si="14"/>
        <v>100</v>
      </c>
      <c r="H86" s="40">
        <v>0.18</v>
      </c>
      <c r="I86" s="37">
        <f t="shared" si="14"/>
        <v>94.73684210526315</v>
      </c>
      <c r="J86" s="40">
        <v>0.19</v>
      </c>
      <c r="K86" s="37">
        <f t="shared" si="14"/>
        <v>105.55555555555556</v>
      </c>
    </row>
    <row r="87" spans="1:11" s="20" customFormat="1" ht="18.75">
      <c r="A87" s="56" t="s">
        <v>31</v>
      </c>
      <c r="B87" s="65" t="s">
        <v>78</v>
      </c>
      <c r="C87" s="74">
        <v>1.9</v>
      </c>
      <c r="D87" s="40">
        <v>1.9</v>
      </c>
      <c r="E87" s="37">
        <f t="shared" si="13"/>
        <v>100</v>
      </c>
      <c r="F87" s="40">
        <v>2</v>
      </c>
      <c r="G87" s="37">
        <f t="shared" si="14"/>
        <v>105.26315789473684</v>
      </c>
      <c r="H87" s="40">
        <v>2</v>
      </c>
      <c r="I87" s="37">
        <f t="shared" si="14"/>
        <v>100</v>
      </c>
      <c r="J87" s="40">
        <v>2</v>
      </c>
      <c r="K87" s="37">
        <f t="shared" si="14"/>
        <v>100</v>
      </c>
    </row>
    <row r="88" spans="1:11" s="20" customFormat="1" ht="23.25" customHeight="1">
      <c r="A88" s="54" t="s">
        <v>61</v>
      </c>
      <c r="B88" s="65" t="s">
        <v>78</v>
      </c>
      <c r="C88" s="74">
        <v>1.9</v>
      </c>
      <c r="D88" s="40">
        <v>1.9</v>
      </c>
      <c r="E88" s="37">
        <f t="shared" si="13"/>
        <v>100</v>
      </c>
      <c r="F88" s="40">
        <v>2</v>
      </c>
      <c r="G88" s="37">
        <f t="shared" si="14"/>
        <v>105.26315789473684</v>
      </c>
      <c r="H88" s="40">
        <v>2</v>
      </c>
      <c r="I88" s="37">
        <f t="shared" si="14"/>
        <v>100</v>
      </c>
      <c r="J88" s="40">
        <v>2</v>
      </c>
      <c r="K88" s="37">
        <f t="shared" si="14"/>
        <v>100</v>
      </c>
    </row>
    <row r="89" spans="1:11" s="20" customFormat="1" ht="42" customHeight="1">
      <c r="A89" s="56" t="s">
        <v>11</v>
      </c>
      <c r="B89" s="64"/>
      <c r="C89" s="74"/>
      <c r="D89" s="40"/>
      <c r="E89" s="37"/>
      <c r="F89" s="40"/>
      <c r="G89" s="37"/>
      <c r="H89" s="40"/>
      <c r="I89" s="37"/>
      <c r="J89" s="40"/>
      <c r="K89" s="37"/>
    </row>
    <row r="90" spans="1:11" s="20" customFormat="1" ht="18.75">
      <c r="A90" s="56" t="s">
        <v>33</v>
      </c>
      <c r="B90" s="65" t="s">
        <v>32</v>
      </c>
      <c r="C90" s="74">
        <v>998</v>
      </c>
      <c r="D90" s="40">
        <v>998</v>
      </c>
      <c r="E90" s="37">
        <f t="shared" si="13"/>
        <v>100</v>
      </c>
      <c r="F90" s="40">
        <v>1002</v>
      </c>
      <c r="G90" s="37">
        <f t="shared" si="14"/>
        <v>100.40080160320642</v>
      </c>
      <c r="H90" s="40">
        <v>1002</v>
      </c>
      <c r="I90" s="37">
        <f t="shared" si="14"/>
        <v>100</v>
      </c>
      <c r="J90" s="40">
        <v>1005</v>
      </c>
      <c r="K90" s="37">
        <f t="shared" si="14"/>
        <v>100.29940119760479</v>
      </c>
    </row>
    <row r="91" spans="1:11" s="20" customFormat="1" ht="19.5" customHeight="1">
      <c r="A91" s="54" t="s">
        <v>60</v>
      </c>
      <c r="B91" s="65" t="s">
        <v>32</v>
      </c>
      <c r="C91" s="74">
        <v>990</v>
      </c>
      <c r="D91" s="40">
        <v>990</v>
      </c>
      <c r="E91" s="37">
        <f t="shared" si="13"/>
        <v>100</v>
      </c>
      <c r="F91" s="40">
        <v>999</v>
      </c>
      <c r="G91" s="37">
        <f t="shared" si="14"/>
        <v>100.90909090909091</v>
      </c>
      <c r="H91" s="40">
        <v>999</v>
      </c>
      <c r="I91" s="37">
        <f t="shared" si="14"/>
        <v>100</v>
      </c>
      <c r="J91" s="40">
        <v>1002</v>
      </c>
      <c r="K91" s="37">
        <f t="shared" si="14"/>
        <v>100.30030030030031</v>
      </c>
    </row>
    <row r="92" spans="1:11" s="20" customFormat="1" ht="19.5" customHeight="1">
      <c r="A92" s="54" t="s">
        <v>61</v>
      </c>
      <c r="B92" s="65" t="s">
        <v>32</v>
      </c>
      <c r="C92" s="74">
        <v>8</v>
      </c>
      <c r="D92" s="40">
        <v>8</v>
      </c>
      <c r="E92" s="37">
        <f t="shared" si="13"/>
        <v>100</v>
      </c>
      <c r="F92" s="40">
        <v>3</v>
      </c>
      <c r="G92" s="37">
        <f t="shared" si="14"/>
        <v>37.5</v>
      </c>
      <c r="H92" s="40">
        <v>3</v>
      </c>
      <c r="I92" s="37">
        <f t="shared" si="14"/>
        <v>100</v>
      </c>
      <c r="J92" s="40">
        <v>3</v>
      </c>
      <c r="K92" s="37">
        <f t="shared" si="14"/>
        <v>100</v>
      </c>
    </row>
    <row r="93" spans="1:11" s="20" customFormat="1" ht="21" customHeight="1">
      <c r="A93" s="56" t="s">
        <v>34</v>
      </c>
      <c r="B93" s="65" t="s">
        <v>32</v>
      </c>
      <c r="C93" s="74">
        <v>409</v>
      </c>
      <c r="D93" s="40">
        <v>409</v>
      </c>
      <c r="E93" s="37">
        <f t="shared" si="13"/>
        <v>100</v>
      </c>
      <c r="F93" s="40">
        <v>390</v>
      </c>
      <c r="G93" s="37">
        <f t="shared" si="14"/>
        <v>95.354523227383865</v>
      </c>
      <c r="H93" s="40">
        <v>390</v>
      </c>
      <c r="I93" s="37">
        <f t="shared" si="14"/>
        <v>100</v>
      </c>
      <c r="J93" s="40">
        <v>390</v>
      </c>
      <c r="K93" s="37">
        <f t="shared" si="14"/>
        <v>100</v>
      </c>
    </row>
    <row r="94" spans="1:11" s="20" customFormat="1" ht="19.5" customHeight="1">
      <c r="A94" s="54" t="s">
        <v>60</v>
      </c>
      <c r="B94" s="65" t="s">
        <v>32</v>
      </c>
      <c r="C94" s="74">
        <v>403</v>
      </c>
      <c r="D94" s="40">
        <v>403</v>
      </c>
      <c r="E94" s="37">
        <f t="shared" si="13"/>
        <v>100</v>
      </c>
      <c r="F94" s="40">
        <v>388</v>
      </c>
      <c r="G94" s="37">
        <f t="shared" si="14"/>
        <v>96.277915632754343</v>
      </c>
      <c r="H94" s="40">
        <v>388</v>
      </c>
      <c r="I94" s="37">
        <f t="shared" si="14"/>
        <v>100</v>
      </c>
      <c r="J94" s="40">
        <v>388</v>
      </c>
      <c r="K94" s="37">
        <f t="shared" si="14"/>
        <v>100</v>
      </c>
    </row>
    <row r="95" spans="1:11" s="20" customFormat="1" ht="20.25" customHeight="1">
      <c r="A95" s="54" t="s">
        <v>61</v>
      </c>
      <c r="B95" s="65" t="s">
        <v>32</v>
      </c>
      <c r="C95" s="74">
        <v>6</v>
      </c>
      <c r="D95" s="40">
        <v>6</v>
      </c>
      <c r="E95" s="37">
        <f t="shared" si="13"/>
        <v>100</v>
      </c>
      <c r="F95" s="40">
        <v>2</v>
      </c>
      <c r="G95" s="37">
        <f t="shared" si="14"/>
        <v>33.333333333333329</v>
      </c>
      <c r="H95" s="40">
        <v>2</v>
      </c>
      <c r="I95" s="37">
        <f t="shared" si="14"/>
        <v>100</v>
      </c>
      <c r="J95" s="40">
        <v>2</v>
      </c>
      <c r="K95" s="37">
        <f t="shared" si="14"/>
        <v>100</v>
      </c>
    </row>
    <row r="96" spans="1:11" s="20" customFormat="1" ht="18.75">
      <c r="A96" s="56" t="s">
        <v>35</v>
      </c>
      <c r="B96" s="65" t="s">
        <v>32</v>
      </c>
      <c r="C96" s="74">
        <v>30</v>
      </c>
      <c r="D96" s="40">
        <v>30</v>
      </c>
      <c r="E96" s="37">
        <f t="shared" si="13"/>
        <v>100</v>
      </c>
      <c r="F96" s="40">
        <v>35</v>
      </c>
      <c r="G96" s="37">
        <f t="shared" si="14"/>
        <v>116.66666666666667</v>
      </c>
      <c r="H96" s="40">
        <v>35</v>
      </c>
      <c r="I96" s="37">
        <f t="shared" si="14"/>
        <v>100</v>
      </c>
      <c r="J96" s="40">
        <v>37</v>
      </c>
      <c r="K96" s="37">
        <f t="shared" si="14"/>
        <v>105.71428571428572</v>
      </c>
    </row>
    <row r="97" spans="1:11" s="20" customFormat="1" ht="18.75">
      <c r="A97" s="54" t="s">
        <v>61</v>
      </c>
      <c r="B97" s="65" t="s">
        <v>32</v>
      </c>
      <c r="C97" s="74">
        <v>30</v>
      </c>
      <c r="D97" s="40">
        <v>30</v>
      </c>
      <c r="E97" s="37">
        <f t="shared" si="13"/>
        <v>100</v>
      </c>
      <c r="F97" s="40">
        <v>30</v>
      </c>
      <c r="G97" s="37">
        <f t="shared" si="14"/>
        <v>100</v>
      </c>
      <c r="H97" s="40">
        <v>32</v>
      </c>
      <c r="I97" s="37">
        <f t="shared" si="14"/>
        <v>106.66666666666667</v>
      </c>
      <c r="J97" s="40">
        <v>35</v>
      </c>
      <c r="K97" s="37">
        <f t="shared" si="14"/>
        <v>109.375</v>
      </c>
    </row>
    <row r="98" spans="1:11" s="20" customFormat="1" ht="22.5" customHeight="1">
      <c r="A98" s="56" t="s">
        <v>37</v>
      </c>
      <c r="B98" s="65" t="s">
        <v>36</v>
      </c>
      <c r="C98" s="74">
        <v>7.3</v>
      </c>
      <c r="D98" s="40">
        <v>7.3</v>
      </c>
      <c r="E98" s="37">
        <f t="shared" si="13"/>
        <v>100</v>
      </c>
      <c r="F98" s="40">
        <v>7.5</v>
      </c>
      <c r="G98" s="37">
        <f t="shared" si="14"/>
        <v>102.73972602739727</v>
      </c>
      <c r="H98" s="40">
        <v>7.5</v>
      </c>
      <c r="I98" s="37">
        <f t="shared" si="14"/>
        <v>100</v>
      </c>
      <c r="J98" s="40">
        <v>7.5</v>
      </c>
      <c r="K98" s="37">
        <f t="shared" si="14"/>
        <v>100</v>
      </c>
    </row>
    <row r="99" spans="1:11" s="20" customFormat="1" ht="27.75" customHeight="1">
      <c r="A99" s="54" t="s">
        <v>61</v>
      </c>
      <c r="B99" s="65" t="s">
        <v>36</v>
      </c>
      <c r="C99" s="74">
        <v>7.3</v>
      </c>
      <c r="D99" s="40">
        <v>7.3</v>
      </c>
      <c r="E99" s="37">
        <f t="shared" si="13"/>
        <v>100</v>
      </c>
      <c r="F99" s="40">
        <v>8</v>
      </c>
      <c r="G99" s="37">
        <f t="shared" si="14"/>
        <v>109.58904109589041</v>
      </c>
      <c r="H99" s="40">
        <v>8</v>
      </c>
      <c r="I99" s="37">
        <f t="shared" si="14"/>
        <v>100</v>
      </c>
      <c r="J99" s="40">
        <v>8</v>
      </c>
      <c r="K99" s="37">
        <f t="shared" si="14"/>
        <v>100</v>
      </c>
    </row>
    <row r="100" spans="1:11" ht="40.5" customHeight="1">
      <c r="A100" s="55" t="s">
        <v>149</v>
      </c>
      <c r="B100" s="66" t="s">
        <v>74</v>
      </c>
      <c r="C100" s="78">
        <v>880</v>
      </c>
      <c r="D100" s="39">
        <v>950.1</v>
      </c>
      <c r="E100" s="38">
        <f t="shared" si="13"/>
        <v>107.96590909090908</v>
      </c>
      <c r="F100" s="39">
        <v>1013.7569999999999</v>
      </c>
      <c r="G100" s="38">
        <f t="shared" si="14"/>
        <v>106.7000315756236</v>
      </c>
      <c r="H100" s="39">
        <v>1085.7339999999999</v>
      </c>
      <c r="I100" s="38">
        <f t="shared" si="14"/>
        <v>107.10002495667108</v>
      </c>
      <c r="J100" s="39">
        <v>1168.249</v>
      </c>
      <c r="K100" s="38">
        <f t="shared" si="14"/>
        <v>107.59992779078486</v>
      </c>
    </row>
    <row r="101" spans="1:11" ht="42" customHeight="1">
      <c r="A101" s="55" t="s">
        <v>150</v>
      </c>
      <c r="B101" s="66" t="s">
        <v>74</v>
      </c>
      <c r="C101" s="78">
        <v>25.698</v>
      </c>
      <c r="D101" s="39">
        <v>27.442</v>
      </c>
      <c r="E101" s="38">
        <f>D101/C101*100</f>
        <v>106.78652035177836</v>
      </c>
      <c r="F101" s="39">
        <v>29.081</v>
      </c>
      <c r="G101" s="38">
        <f t="shared" si="14"/>
        <v>105.97259674950806</v>
      </c>
      <c r="H101" s="39">
        <v>30.92</v>
      </c>
      <c r="I101" s="38">
        <f t="shared" si="14"/>
        <v>106.32371651593824</v>
      </c>
      <c r="J101" s="39">
        <v>33.299999999999997</v>
      </c>
      <c r="K101" s="38">
        <f t="shared" si="14"/>
        <v>107.69728331177231</v>
      </c>
    </row>
    <row r="102" spans="1:11" ht="18.75">
      <c r="A102" s="55" t="s">
        <v>38</v>
      </c>
      <c r="B102" s="66" t="s">
        <v>74</v>
      </c>
      <c r="C102" s="78">
        <v>67.427999999999997</v>
      </c>
      <c r="D102" s="39">
        <v>75.272999999999996</v>
      </c>
      <c r="E102" s="38">
        <f t="shared" si="13"/>
        <v>111.63463249688557</v>
      </c>
      <c r="F102" s="39">
        <v>79.936000000000007</v>
      </c>
      <c r="G102" s="38">
        <f t="shared" si="14"/>
        <v>106.19478431841432</v>
      </c>
      <c r="H102" s="39">
        <v>82.703999999999994</v>
      </c>
      <c r="I102" s="38">
        <f t="shared" si="14"/>
        <v>103.46277021617291</v>
      </c>
      <c r="J102" s="39">
        <v>88.582999999999998</v>
      </c>
      <c r="K102" s="38">
        <f t="shared" si="14"/>
        <v>107.10848326562198</v>
      </c>
    </row>
    <row r="103" spans="1:11" ht="23.25" hidden="1" customHeight="1">
      <c r="A103" s="55" t="s">
        <v>80</v>
      </c>
      <c r="B103" s="66" t="s">
        <v>74</v>
      </c>
      <c r="C103" s="78">
        <v>9.1</v>
      </c>
      <c r="D103" s="39">
        <v>9.1</v>
      </c>
      <c r="E103" s="38">
        <f t="shared" si="13"/>
        <v>100</v>
      </c>
      <c r="F103" s="39">
        <v>11.7</v>
      </c>
      <c r="G103" s="38">
        <f t="shared" si="14"/>
        <v>128.57142857142856</v>
      </c>
      <c r="H103" s="39">
        <v>11.7</v>
      </c>
      <c r="I103" s="38">
        <f t="shared" si="14"/>
        <v>100</v>
      </c>
      <c r="J103" s="39">
        <v>11.7</v>
      </c>
      <c r="K103" s="38">
        <f t="shared" si="14"/>
        <v>100</v>
      </c>
    </row>
    <row r="104" spans="1:11" ht="42.75" customHeight="1">
      <c r="A104" s="55" t="s">
        <v>119</v>
      </c>
      <c r="B104" s="66" t="s">
        <v>74</v>
      </c>
      <c r="C104" s="78">
        <v>9.3000000000000007</v>
      </c>
      <c r="D104" s="39">
        <v>9.98</v>
      </c>
      <c r="E104" s="38">
        <f t="shared" si="13"/>
        <v>107.31182795698923</v>
      </c>
      <c r="F104" s="39">
        <v>10.7</v>
      </c>
      <c r="G104" s="38">
        <f t="shared" si="14"/>
        <v>107.21442885771542</v>
      </c>
      <c r="H104" s="39">
        <v>11.4</v>
      </c>
      <c r="I104" s="38">
        <f t="shared" si="14"/>
        <v>106.54205607476636</v>
      </c>
      <c r="J104" s="39">
        <v>12.01</v>
      </c>
      <c r="K104" s="38">
        <f t="shared" si="14"/>
        <v>105.35087719298247</v>
      </c>
    </row>
    <row r="105" spans="1:11" ht="40.5" customHeight="1">
      <c r="A105" s="55" t="s">
        <v>102</v>
      </c>
      <c r="B105" s="66" t="s">
        <v>13</v>
      </c>
      <c r="C105" s="78">
        <v>8.6</v>
      </c>
      <c r="D105" s="39">
        <v>8.6999999999999993</v>
      </c>
      <c r="E105" s="38">
        <f t="shared" si="13"/>
        <v>101.16279069767442</v>
      </c>
      <c r="F105" s="39">
        <v>8.9</v>
      </c>
      <c r="G105" s="38">
        <f t="shared" si="14"/>
        <v>102.29885057471266</v>
      </c>
      <c r="H105" s="39">
        <v>9</v>
      </c>
      <c r="I105" s="38">
        <f t="shared" si="14"/>
        <v>101.12359550561798</v>
      </c>
      <c r="J105" s="39">
        <v>9.1</v>
      </c>
      <c r="K105" s="38">
        <f t="shared" si="14"/>
        <v>101.11111111111111</v>
      </c>
    </row>
    <row r="106" spans="1:11" s="9" customFormat="1" ht="56.25">
      <c r="A106" s="83" t="s">
        <v>39</v>
      </c>
      <c r="B106" s="66" t="s">
        <v>74</v>
      </c>
      <c r="C106" s="78">
        <v>30.625</v>
      </c>
      <c r="D106" s="39">
        <v>31.044</v>
      </c>
      <c r="E106" s="38">
        <f t="shared" si="13"/>
        <v>101.36816326530614</v>
      </c>
      <c r="F106" s="39">
        <v>31.478999999999999</v>
      </c>
      <c r="G106" s="38">
        <f t="shared" si="14"/>
        <v>101.40123695400077</v>
      </c>
      <c r="H106" s="39">
        <v>32.234000000000002</v>
      </c>
      <c r="I106" s="38">
        <f t="shared" si="14"/>
        <v>102.39842434638966</v>
      </c>
      <c r="J106" s="39">
        <v>32.781999999999996</v>
      </c>
      <c r="K106" s="38">
        <f t="shared" si="14"/>
        <v>101.70006825091518</v>
      </c>
    </row>
    <row r="107" spans="1:11" s="20" customFormat="1" ht="27" customHeight="1">
      <c r="A107" s="55" t="s">
        <v>86</v>
      </c>
      <c r="B107" s="66" t="s">
        <v>74</v>
      </c>
      <c r="C107" s="78">
        <v>30.625</v>
      </c>
      <c r="D107" s="39">
        <v>31.044</v>
      </c>
      <c r="E107" s="37">
        <f t="shared" si="13"/>
        <v>101.36816326530614</v>
      </c>
      <c r="F107" s="39">
        <v>31.478999999999999</v>
      </c>
      <c r="G107" s="37">
        <f t="shared" si="14"/>
        <v>101.40123695400077</v>
      </c>
      <c r="H107" s="39">
        <v>32.234000000000002</v>
      </c>
      <c r="I107" s="37">
        <f t="shared" si="14"/>
        <v>102.39842434638966</v>
      </c>
      <c r="J107" s="39">
        <v>32.781999999999996</v>
      </c>
      <c r="K107" s="37">
        <f t="shared" si="14"/>
        <v>101.70006825091518</v>
      </c>
    </row>
    <row r="108" spans="1:11" ht="42.75" customHeight="1">
      <c r="A108" s="83" t="s">
        <v>105</v>
      </c>
      <c r="B108" s="66" t="s">
        <v>74</v>
      </c>
      <c r="C108" s="78">
        <v>145.4</v>
      </c>
      <c r="D108" s="39">
        <v>204</v>
      </c>
      <c r="E108" s="38">
        <f t="shared" si="13"/>
        <v>140.30261348005502</v>
      </c>
      <c r="F108" s="39">
        <v>100</v>
      </c>
      <c r="G108" s="38">
        <f t="shared" si="14"/>
        <v>49.019607843137251</v>
      </c>
      <c r="H108" s="39">
        <v>100</v>
      </c>
      <c r="I108" s="38">
        <f t="shared" si="14"/>
        <v>100</v>
      </c>
      <c r="J108" s="39">
        <v>290</v>
      </c>
      <c r="K108" s="38">
        <f t="shared" si="14"/>
        <v>290</v>
      </c>
    </row>
    <row r="109" spans="1:11" ht="56.25">
      <c r="A109" s="83" t="s">
        <v>40</v>
      </c>
      <c r="B109" s="66" t="s">
        <v>74</v>
      </c>
      <c r="C109" s="78">
        <v>34.299999999999997</v>
      </c>
      <c r="D109" s="39">
        <v>25</v>
      </c>
      <c r="E109" s="38">
        <f t="shared" si="13"/>
        <v>72.886297376093296</v>
      </c>
      <c r="F109" s="39">
        <v>20</v>
      </c>
      <c r="G109" s="38">
        <f t="shared" si="14"/>
        <v>80</v>
      </c>
      <c r="H109" s="39">
        <v>20</v>
      </c>
      <c r="I109" s="38">
        <f t="shared" si="14"/>
        <v>100</v>
      </c>
      <c r="J109" s="39">
        <v>20</v>
      </c>
      <c r="K109" s="38">
        <f t="shared" si="14"/>
        <v>100</v>
      </c>
    </row>
    <row r="110" spans="1:11" s="20" customFormat="1" ht="18.75">
      <c r="A110" s="56" t="s">
        <v>94</v>
      </c>
      <c r="B110" s="45"/>
      <c r="C110" s="75"/>
      <c r="D110" s="41"/>
      <c r="E110" s="37"/>
      <c r="F110" s="41"/>
      <c r="G110" s="37"/>
      <c r="H110" s="41"/>
      <c r="I110" s="37"/>
      <c r="J110" s="41"/>
      <c r="K110" s="37"/>
    </row>
    <row r="111" spans="1:11" s="42" customFormat="1" ht="36" customHeight="1">
      <c r="A111" s="54" t="s">
        <v>112</v>
      </c>
      <c r="B111" s="65" t="s">
        <v>45</v>
      </c>
      <c r="C111" s="74">
        <v>301</v>
      </c>
      <c r="D111" s="40">
        <v>301</v>
      </c>
      <c r="E111" s="37">
        <f t="shared" si="13"/>
        <v>100</v>
      </c>
      <c r="F111" s="40">
        <v>309</v>
      </c>
      <c r="G111" s="37">
        <f t="shared" si="14"/>
        <v>102.65780730897009</v>
      </c>
      <c r="H111" s="40">
        <v>309</v>
      </c>
      <c r="I111" s="37">
        <f t="shared" si="14"/>
        <v>100</v>
      </c>
      <c r="J111" s="40">
        <v>309</v>
      </c>
      <c r="K111" s="37">
        <f t="shared" si="14"/>
        <v>100</v>
      </c>
    </row>
    <row r="112" spans="1:11" s="20" customFormat="1" ht="40.5" customHeight="1">
      <c r="A112" s="54" t="s">
        <v>113</v>
      </c>
      <c r="B112" s="65" t="s">
        <v>82</v>
      </c>
      <c r="C112" s="74">
        <v>513</v>
      </c>
      <c r="D112" s="40">
        <v>513</v>
      </c>
      <c r="E112" s="37">
        <f t="shared" si="13"/>
        <v>100</v>
      </c>
      <c r="F112" s="40">
        <v>517</v>
      </c>
      <c r="G112" s="37">
        <f t="shared" si="14"/>
        <v>100.77972709551656</v>
      </c>
      <c r="H112" s="40">
        <v>517</v>
      </c>
      <c r="I112" s="37">
        <f t="shared" si="14"/>
        <v>100</v>
      </c>
      <c r="J112" s="40">
        <v>517</v>
      </c>
      <c r="K112" s="37">
        <f t="shared" si="14"/>
        <v>100</v>
      </c>
    </row>
    <row r="113" spans="1:258" ht="41.25" customHeight="1">
      <c r="A113" s="54" t="s">
        <v>155</v>
      </c>
      <c r="B113" s="65" t="s">
        <v>16</v>
      </c>
      <c r="C113" s="74">
        <v>19.5</v>
      </c>
      <c r="D113" s="40">
        <v>19.5</v>
      </c>
      <c r="E113" s="37">
        <f t="shared" si="13"/>
        <v>100</v>
      </c>
      <c r="F113" s="40">
        <v>19.600000000000001</v>
      </c>
      <c r="G113" s="37">
        <f t="shared" si="14"/>
        <v>100.51282051282051</v>
      </c>
      <c r="H113" s="40">
        <v>19.600000000000001</v>
      </c>
      <c r="I113" s="37">
        <f t="shared" si="14"/>
        <v>100</v>
      </c>
      <c r="J113" s="40">
        <v>19.600000000000001</v>
      </c>
      <c r="K113" s="37">
        <f t="shared" si="14"/>
        <v>100</v>
      </c>
    </row>
    <row r="114" spans="1:258" s="20" customFormat="1" ht="37.5" customHeight="1">
      <c r="A114" s="54" t="s">
        <v>114</v>
      </c>
      <c r="B114" s="65" t="s">
        <v>85</v>
      </c>
      <c r="C114" s="74">
        <v>4000</v>
      </c>
      <c r="D114" s="40">
        <v>4000</v>
      </c>
      <c r="E114" s="37">
        <f t="shared" si="13"/>
        <v>100</v>
      </c>
      <c r="F114" s="40">
        <v>4000</v>
      </c>
      <c r="G114" s="37">
        <f t="shared" si="14"/>
        <v>100</v>
      </c>
      <c r="H114" s="40">
        <v>5000</v>
      </c>
      <c r="I114" s="37">
        <f t="shared" si="14"/>
        <v>125</v>
      </c>
      <c r="J114" s="40">
        <v>7000</v>
      </c>
      <c r="K114" s="37">
        <f t="shared" si="14"/>
        <v>140</v>
      </c>
    </row>
    <row r="115" spans="1:258" ht="39" customHeight="1">
      <c r="A115" s="56" t="s">
        <v>106</v>
      </c>
      <c r="B115" s="64"/>
      <c r="C115" s="76"/>
      <c r="D115" s="44"/>
      <c r="E115" s="37"/>
      <c r="F115" s="44"/>
      <c r="G115" s="37"/>
      <c r="H115" s="44"/>
      <c r="I115" s="37"/>
      <c r="J115" s="44"/>
      <c r="K115" s="37"/>
    </row>
    <row r="116" spans="1:258" ht="58.5" customHeight="1">
      <c r="A116" s="54" t="s">
        <v>109</v>
      </c>
      <c r="B116" s="65" t="s">
        <v>45</v>
      </c>
      <c r="C116" s="74">
        <v>2</v>
      </c>
      <c r="D116" s="40">
        <v>2</v>
      </c>
      <c r="E116" s="37">
        <f t="shared" si="13"/>
        <v>100</v>
      </c>
      <c r="F116" s="40">
        <v>2</v>
      </c>
      <c r="G116" s="37">
        <f t="shared" si="14"/>
        <v>100</v>
      </c>
      <c r="H116" s="40">
        <v>2</v>
      </c>
      <c r="I116" s="37">
        <f t="shared" si="14"/>
        <v>100</v>
      </c>
      <c r="J116" s="40">
        <v>2</v>
      </c>
      <c r="K116" s="37">
        <f t="shared" si="14"/>
        <v>100</v>
      </c>
    </row>
    <row r="117" spans="1:258" ht="21.75" customHeight="1">
      <c r="A117" s="54" t="s">
        <v>110</v>
      </c>
      <c r="B117" s="65" t="s">
        <v>74</v>
      </c>
      <c r="C117" s="74">
        <v>200000</v>
      </c>
      <c r="D117" s="40">
        <v>200000</v>
      </c>
      <c r="E117" s="40">
        <f t="shared" si="13"/>
        <v>100</v>
      </c>
      <c r="F117" s="40">
        <v>210000</v>
      </c>
      <c r="G117" s="40">
        <f t="shared" si="14"/>
        <v>105</v>
      </c>
      <c r="H117" s="40">
        <v>210000</v>
      </c>
      <c r="I117" s="40">
        <f t="shared" si="14"/>
        <v>100</v>
      </c>
      <c r="J117" s="40">
        <v>220000</v>
      </c>
      <c r="K117" s="40">
        <f t="shared" si="14"/>
        <v>104.76190476190477</v>
      </c>
    </row>
    <row r="118" spans="1:258" ht="21.75" customHeight="1">
      <c r="A118" s="54" t="s">
        <v>107</v>
      </c>
      <c r="B118" s="65" t="s">
        <v>45</v>
      </c>
      <c r="C118" s="74">
        <v>15</v>
      </c>
      <c r="D118" s="40">
        <v>15</v>
      </c>
      <c r="E118" s="40">
        <f t="shared" si="13"/>
        <v>100</v>
      </c>
      <c r="F118" s="40">
        <v>17</v>
      </c>
      <c r="G118" s="40">
        <f t="shared" si="14"/>
        <v>113.33333333333333</v>
      </c>
      <c r="H118" s="40">
        <v>17</v>
      </c>
      <c r="I118" s="40">
        <f t="shared" si="14"/>
        <v>100</v>
      </c>
      <c r="J118" s="40">
        <v>17</v>
      </c>
      <c r="K118" s="40">
        <f t="shared" si="14"/>
        <v>100</v>
      </c>
    </row>
    <row r="119" spans="1:258" ht="21.75" customHeight="1">
      <c r="A119" s="54" t="s">
        <v>108</v>
      </c>
      <c r="B119" s="65" t="s">
        <v>74</v>
      </c>
      <c r="C119" s="74">
        <v>2603</v>
      </c>
      <c r="D119" s="40">
        <v>2603</v>
      </c>
      <c r="E119" s="37">
        <f t="shared" si="13"/>
        <v>100</v>
      </c>
      <c r="F119" s="40">
        <v>2612</v>
      </c>
      <c r="G119" s="37">
        <f t="shared" si="14"/>
        <v>100.3457548981944</v>
      </c>
      <c r="H119" s="40">
        <v>2612</v>
      </c>
      <c r="I119" s="37">
        <f t="shared" si="14"/>
        <v>100</v>
      </c>
      <c r="J119" s="40">
        <v>2612</v>
      </c>
      <c r="K119" s="37">
        <f t="shared" si="14"/>
        <v>100</v>
      </c>
    </row>
    <row r="120" spans="1:258" ht="21" customHeight="1">
      <c r="A120" s="56" t="s">
        <v>126</v>
      </c>
      <c r="B120" s="65"/>
      <c r="C120" s="74"/>
      <c r="D120" s="40"/>
      <c r="E120" s="37"/>
      <c r="F120" s="40"/>
      <c r="G120" s="37"/>
      <c r="H120" s="40"/>
      <c r="I120" s="37"/>
      <c r="J120" s="40"/>
      <c r="K120" s="37"/>
    </row>
    <row r="121" spans="1:258" ht="18.75" customHeight="1">
      <c r="A121" s="58" t="s">
        <v>127</v>
      </c>
      <c r="B121" s="45" t="s">
        <v>45</v>
      </c>
      <c r="C121" s="74">
        <v>2477</v>
      </c>
      <c r="D121" s="40">
        <v>2477</v>
      </c>
      <c r="E121" s="37">
        <f t="shared" si="13"/>
        <v>100</v>
      </c>
      <c r="F121" s="40">
        <v>2500</v>
      </c>
      <c r="G121" s="37">
        <f t="shared" si="14"/>
        <v>100.92854259184499</v>
      </c>
      <c r="H121" s="40">
        <v>2500</v>
      </c>
      <c r="I121" s="37">
        <f t="shared" si="14"/>
        <v>100</v>
      </c>
      <c r="J121" s="40">
        <v>2500</v>
      </c>
      <c r="K121" s="37">
        <f t="shared" si="14"/>
        <v>100</v>
      </c>
    </row>
    <row r="122" spans="1:258" ht="19.5" customHeight="1">
      <c r="A122" s="58" t="s">
        <v>128</v>
      </c>
      <c r="B122" s="45"/>
      <c r="C122" s="74"/>
      <c r="D122" s="40"/>
      <c r="E122" s="37"/>
      <c r="F122" s="40"/>
      <c r="G122" s="37"/>
      <c r="H122" s="40"/>
      <c r="I122" s="37"/>
      <c r="J122" s="40"/>
      <c r="K122" s="37"/>
    </row>
    <row r="123" spans="1:258" s="20" customFormat="1" ht="35.25" customHeight="1">
      <c r="A123" s="59" t="s">
        <v>130</v>
      </c>
      <c r="B123" s="46" t="s">
        <v>179</v>
      </c>
      <c r="C123" s="74">
        <v>307747.5</v>
      </c>
      <c r="D123" s="40">
        <v>309547.5</v>
      </c>
      <c r="E123" s="37">
        <f t="shared" si="13"/>
        <v>100.58489508444424</v>
      </c>
      <c r="F123" s="40">
        <v>309600</v>
      </c>
      <c r="G123" s="37">
        <f t="shared" si="14"/>
        <v>100.01696024035083</v>
      </c>
      <c r="H123" s="40">
        <v>309600</v>
      </c>
      <c r="I123" s="37">
        <f t="shared" si="14"/>
        <v>100</v>
      </c>
      <c r="J123" s="40">
        <v>309600</v>
      </c>
      <c r="K123" s="37">
        <f t="shared" si="14"/>
        <v>100</v>
      </c>
    </row>
    <row r="124" spans="1:258" s="20" customFormat="1" ht="41.25" customHeight="1">
      <c r="A124" s="60" t="s">
        <v>131</v>
      </c>
      <c r="B124" s="46" t="s">
        <v>179</v>
      </c>
      <c r="C124" s="74">
        <v>222316.5</v>
      </c>
      <c r="D124" s="40">
        <v>222316.5</v>
      </c>
      <c r="E124" s="37">
        <f t="shared" si="13"/>
        <v>100</v>
      </c>
      <c r="F124" s="40">
        <v>222400</v>
      </c>
      <c r="G124" s="37">
        <f t="shared" si="14"/>
        <v>100.03755906556644</v>
      </c>
      <c r="H124" s="40">
        <v>222400</v>
      </c>
      <c r="I124" s="37">
        <f t="shared" si="14"/>
        <v>100</v>
      </c>
      <c r="J124" s="40">
        <v>222400</v>
      </c>
      <c r="K124" s="37">
        <f t="shared" si="14"/>
        <v>100</v>
      </c>
    </row>
    <row r="125" spans="1:258" s="20" customFormat="1" ht="41.25" customHeight="1">
      <c r="A125" s="60" t="s">
        <v>132</v>
      </c>
      <c r="B125" s="46" t="s">
        <v>179</v>
      </c>
      <c r="C125" s="74">
        <v>156500</v>
      </c>
      <c r="D125" s="40">
        <v>156463</v>
      </c>
      <c r="E125" s="37">
        <f t="shared" si="13"/>
        <v>99.976357827476036</v>
      </c>
      <c r="F125" s="40">
        <v>156500</v>
      </c>
      <c r="G125" s="37">
        <f t="shared" si="14"/>
        <v>100.02364776336898</v>
      </c>
      <c r="H125" s="40">
        <v>156500</v>
      </c>
      <c r="I125" s="37">
        <f t="shared" si="14"/>
        <v>100</v>
      </c>
      <c r="J125" s="40">
        <v>156500</v>
      </c>
      <c r="K125" s="37">
        <f t="shared" si="14"/>
        <v>100</v>
      </c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  <c r="IW125" s="1"/>
      <c r="IX125" s="1"/>
    </row>
    <row r="126" spans="1:258" s="20" customFormat="1" ht="38.25" customHeight="1">
      <c r="A126" s="60" t="s">
        <v>133</v>
      </c>
      <c r="B126" s="46" t="s">
        <v>179</v>
      </c>
      <c r="C126" s="74">
        <v>98100</v>
      </c>
      <c r="D126" s="40">
        <v>98093.8</v>
      </c>
      <c r="E126" s="37">
        <f t="shared" si="13"/>
        <v>99.993679918450567</v>
      </c>
      <c r="F126" s="40">
        <v>98100</v>
      </c>
      <c r="G126" s="37">
        <f t="shared" si="14"/>
        <v>100.006320481009</v>
      </c>
      <c r="H126" s="40">
        <v>98100</v>
      </c>
      <c r="I126" s="37">
        <f t="shared" si="14"/>
        <v>100</v>
      </c>
      <c r="J126" s="40">
        <v>98100</v>
      </c>
      <c r="K126" s="37">
        <f t="shared" si="14"/>
        <v>100</v>
      </c>
    </row>
    <row r="127" spans="1:258" ht="36.75" customHeight="1">
      <c r="A127" s="60" t="s">
        <v>134</v>
      </c>
      <c r="B127" s="46" t="s">
        <v>179</v>
      </c>
      <c r="C127" s="74">
        <v>29550</v>
      </c>
      <c r="D127" s="40">
        <v>29501</v>
      </c>
      <c r="E127" s="37">
        <f t="shared" si="13"/>
        <v>99.834179357021995</v>
      </c>
      <c r="F127" s="40">
        <v>29550</v>
      </c>
      <c r="G127" s="37">
        <f t="shared" si="14"/>
        <v>100.16609606454018</v>
      </c>
      <c r="H127" s="40">
        <v>29550</v>
      </c>
      <c r="I127" s="37">
        <f t="shared" si="14"/>
        <v>100</v>
      </c>
      <c r="J127" s="40">
        <v>29550</v>
      </c>
      <c r="K127" s="37">
        <f t="shared" si="14"/>
        <v>100</v>
      </c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  <c r="AP127" s="20"/>
      <c r="AQ127" s="20"/>
      <c r="AR127" s="20"/>
      <c r="AS127" s="20"/>
      <c r="AT127" s="20"/>
      <c r="AU127" s="20"/>
      <c r="AV127" s="20"/>
      <c r="AW127" s="20"/>
      <c r="AX127" s="20"/>
      <c r="AY127" s="20"/>
      <c r="AZ127" s="20"/>
      <c r="BA127" s="20"/>
      <c r="BB127" s="20"/>
      <c r="BC127" s="20"/>
      <c r="BD127" s="20"/>
      <c r="BE127" s="20"/>
      <c r="BF127" s="20"/>
      <c r="BG127" s="20"/>
      <c r="BH127" s="20"/>
      <c r="BI127" s="20"/>
      <c r="BJ127" s="20"/>
      <c r="BK127" s="20"/>
      <c r="BL127" s="20"/>
      <c r="BM127" s="20"/>
      <c r="BN127" s="20"/>
      <c r="BO127" s="20"/>
      <c r="BP127" s="20"/>
      <c r="BQ127" s="20"/>
      <c r="BR127" s="20"/>
      <c r="BS127" s="20"/>
      <c r="BT127" s="20"/>
      <c r="BU127" s="20"/>
      <c r="BV127" s="20"/>
      <c r="BW127" s="20"/>
      <c r="BX127" s="20"/>
      <c r="BY127" s="20"/>
      <c r="BZ127" s="20"/>
      <c r="CA127" s="20"/>
      <c r="CB127" s="20"/>
      <c r="CC127" s="20"/>
      <c r="CD127" s="20"/>
      <c r="CE127" s="20"/>
      <c r="CF127" s="20"/>
      <c r="CG127" s="20"/>
      <c r="CH127" s="20"/>
      <c r="CI127" s="20"/>
      <c r="CJ127" s="20"/>
      <c r="CK127" s="20"/>
      <c r="CL127" s="20"/>
      <c r="CM127" s="20"/>
      <c r="CN127" s="20"/>
      <c r="CO127" s="20"/>
      <c r="CP127" s="20"/>
      <c r="CQ127" s="20"/>
      <c r="CR127" s="20"/>
      <c r="CS127" s="20"/>
      <c r="CT127" s="20"/>
      <c r="CU127" s="20"/>
      <c r="CV127" s="20"/>
      <c r="CW127" s="20"/>
      <c r="CX127" s="20"/>
      <c r="CY127" s="20"/>
      <c r="CZ127" s="20"/>
      <c r="DA127" s="20"/>
      <c r="DB127" s="20"/>
      <c r="DC127" s="20"/>
      <c r="DD127" s="20"/>
      <c r="DE127" s="20"/>
      <c r="DF127" s="20"/>
      <c r="DG127" s="20"/>
      <c r="DH127" s="20"/>
      <c r="DI127" s="20"/>
      <c r="DJ127" s="20"/>
      <c r="DK127" s="20"/>
      <c r="DL127" s="20"/>
      <c r="DM127" s="20"/>
      <c r="DN127" s="20"/>
      <c r="DO127" s="20"/>
      <c r="DP127" s="20"/>
      <c r="DQ127" s="20"/>
      <c r="DR127" s="20"/>
      <c r="DS127" s="20"/>
      <c r="DT127" s="20"/>
      <c r="DU127" s="20"/>
      <c r="DV127" s="20"/>
      <c r="DW127" s="20"/>
      <c r="DX127" s="20"/>
      <c r="DY127" s="20"/>
      <c r="DZ127" s="20"/>
      <c r="EA127" s="20"/>
      <c r="EB127" s="20"/>
      <c r="EC127" s="20"/>
      <c r="ED127" s="20"/>
      <c r="EE127" s="20"/>
      <c r="EF127" s="20"/>
      <c r="EG127" s="20"/>
      <c r="EH127" s="20"/>
      <c r="EI127" s="20"/>
      <c r="EJ127" s="20"/>
      <c r="EK127" s="20"/>
      <c r="EL127" s="20"/>
      <c r="EM127" s="20"/>
      <c r="EN127" s="20"/>
      <c r="EO127" s="20"/>
      <c r="EP127" s="20"/>
      <c r="EQ127" s="20"/>
      <c r="ER127" s="20"/>
      <c r="ES127" s="20"/>
      <c r="ET127" s="20"/>
      <c r="EU127" s="20"/>
      <c r="EV127" s="20"/>
      <c r="EW127" s="20"/>
      <c r="EX127" s="20"/>
      <c r="EY127" s="20"/>
      <c r="EZ127" s="20"/>
      <c r="FA127" s="20"/>
      <c r="FB127" s="20"/>
      <c r="FC127" s="20"/>
      <c r="FD127" s="20"/>
      <c r="FE127" s="20"/>
      <c r="FF127" s="20"/>
      <c r="FG127" s="20"/>
      <c r="FH127" s="20"/>
      <c r="FI127" s="20"/>
      <c r="FJ127" s="20"/>
      <c r="FK127" s="20"/>
      <c r="FL127" s="20"/>
      <c r="FM127" s="20"/>
      <c r="FN127" s="20"/>
      <c r="FO127" s="20"/>
      <c r="FP127" s="20"/>
      <c r="FQ127" s="20"/>
      <c r="FR127" s="20"/>
      <c r="FS127" s="20"/>
      <c r="FT127" s="20"/>
      <c r="FU127" s="20"/>
      <c r="FV127" s="20"/>
      <c r="FW127" s="20"/>
      <c r="FX127" s="20"/>
      <c r="FY127" s="20"/>
      <c r="FZ127" s="20"/>
      <c r="GA127" s="20"/>
      <c r="GB127" s="20"/>
      <c r="GC127" s="20"/>
      <c r="GD127" s="20"/>
      <c r="GE127" s="20"/>
      <c r="GF127" s="20"/>
      <c r="GG127" s="20"/>
      <c r="GH127" s="20"/>
      <c r="GI127" s="20"/>
      <c r="GJ127" s="20"/>
      <c r="GK127" s="20"/>
      <c r="GL127" s="20"/>
      <c r="GM127" s="20"/>
      <c r="GN127" s="20"/>
      <c r="GO127" s="20"/>
      <c r="GP127" s="20"/>
      <c r="GQ127" s="20"/>
      <c r="GR127" s="20"/>
      <c r="GS127" s="20"/>
      <c r="GT127" s="20"/>
      <c r="GU127" s="20"/>
      <c r="GV127" s="20"/>
      <c r="GW127" s="20"/>
      <c r="GX127" s="20"/>
      <c r="GY127" s="20"/>
      <c r="GZ127" s="20"/>
      <c r="HA127" s="20"/>
      <c r="HB127" s="20"/>
      <c r="HC127" s="20"/>
      <c r="HD127" s="20"/>
      <c r="HE127" s="20"/>
      <c r="HF127" s="20"/>
      <c r="HG127" s="20"/>
      <c r="HH127" s="20"/>
      <c r="HI127" s="20"/>
      <c r="HJ127" s="20"/>
      <c r="HK127" s="20"/>
      <c r="HL127" s="20"/>
      <c r="HM127" s="20"/>
      <c r="HN127" s="20"/>
      <c r="HO127" s="20"/>
      <c r="HP127" s="20"/>
      <c r="HQ127" s="20"/>
      <c r="HR127" s="20"/>
      <c r="HS127" s="20"/>
      <c r="HT127" s="20"/>
      <c r="HU127" s="20"/>
      <c r="HV127" s="20"/>
      <c r="HW127" s="20"/>
      <c r="HX127" s="20"/>
      <c r="HY127" s="20"/>
      <c r="HZ127" s="20"/>
      <c r="IA127" s="20"/>
      <c r="IB127" s="20"/>
      <c r="IC127" s="20"/>
      <c r="ID127" s="20"/>
      <c r="IE127" s="20"/>
      <c r="IF127" s="20"/>
      <c r="IG127" s="20"/>
      <c r="IH127" s="20"/>
      <c r="II127" s="20"/>
      <c r="IJ127" s="20"/>
      <c r="IK127" s="20"/>
      <c r="IL127" s="20"/>
      <c r="IM127" s="20"/>
      <c r="IN127" s="20"/>
      <c r="IO127" s="20"/>
      <c r="IP127" s="20"/>
      <c r="IQ127" s="20"/>
      <c r="IR127" s="20"/>
      <c r="IS127" s="20"/>
      <c r="IT127" s="20"/>
      <c r="IU127" s="20"/>
      <c r="IV127" s="20"/>
      <c r="IW127" s="20"/>
      <c r="IX127" s="20"/>
    </row>
    <row r="128" spans="1:258" ht="44.25" customHeight="1">
      <c r="A128" s="60" t="s">
        <v>135</v>
      </c>
      <c r="B128" s="46" t="s">
        <v>179</v>
      </c>
      <c r="C128" s="74">
        <v>16080</v>
      </c>
      <c r="D128" s="40">
        <v>16080</v>
      </c>
      <c r="E128" s="37">
        <f t="shared" si="13"/>
        <v>100</v>
      </c>
      <c r="F128" s="40">
        <v>16090</v>
      </c>
      <c r="G128" s="37">
        <f t="shared" si="14"/>
        <v>100.06218905472637</v>
      </c>
      <c r="H128" s="40">
        <v>16090</v>
      </c>
      <c r="I128" s="37">
        <f t="shared" si="14"/>
        <v>100</v>
      </c>
      <c r="J128" s="40">
        <v>16090</v>
      </c>
      <c r="K128" s="37">
        <f t="shared" si="14"/>
        <v>100</v>
      </c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  <c r="AO128" s="20"/>
      <c r="AP128" s="20"/>
      <c r="AQ128" s="20"/>
      <c r="AR128" s="20"/>
      <c r="AS128" s="20"/>
      <c r="AT128" s="20"/>
      <c r="AU128" s="20"/>
      <c r="AV128" s="20"/>
      <c r="AW128" s="20"/>
      <c r="AX128" s="20"/>
      <c r="AY128" s="20"/>
      <c r="AZ128" s="20"/>
      <c r="BA128" s="20"/>
      <c r="BB128" s="20"/>
      <c r="BC128" s="20"/>
      <c r="BD128" s="20"/>
      <c r="BE128" s="20"/>
      <c r="BF128" s="20"/>
      <c r="BG128" s="20"/>
      <c r="BH128" s="20"/>
      <c r="BI128" s="20"/>
      <c r="BJ128" s="20"/>
      <c r="BK128" s="20"/>
      <c r="BL128" s="20"/>
      <c r="BM128" s="20"/>
      <c r="BN128" s="20"/>
      <c r="BO128" s="20"/>
      <c r="BP128" s="20"/>
      <c r="BQ128" s="20"/>
      <c r="BR128" s="20"/>
      <c r="BS128" s="20"/>
      <c r="BT128" s="20"/>
      <c r="BU128" s="20"/>
      <c r="BV128" s="20"/>
      <c r="BW128" s="20"/>
      <c r="BX128" s="20"/>
      <c r="BY128" s="20"/>
      <c r="BZ128" s="20"/>
      <c r="CA128" s="20"/>
      <c r="CB128" s="20"/>
      <c r="CC128" s="20"/>
      <c r="CD128" s="20"/>
      <c r="CE128" s="20"/>
      <c r="CF128" s="20"/>
      <c r="CG128" s="20"/>
      <c r="CH128" s="20"/>
      <c r="CI128" s="20"/>
      <c r="CJ128" s="20"/>
      <c r="CK128" s="20"/>
      <c r="CL128" s="20"/>
      <c r="CM128" s="20"/>
      <c r="CN128" s="20"/>
      <c r="CO128" s="20"/>
      <c r="CP128" s="20"/>
      <c r="CQ128" s="20"/>
      <c r="CR128" s="20"/>
      <c r="CS128" s="20"/>
      <c r="CT128" s="20"/>
      <c r="CU128" s="20"/>
      <c r="CV128" s="20"/>
      <c r="CW128" s="20"/>
      <c r="CX128" s="20"/>
      <c r="CY128" s="20"/>
      <c r="CZ128" s="20"/>
      <c r="DA128" s="20"/>
      <c r="DB128" s="20"/>
      <c r="DC128" s="20"/>
      <c r="DD128" s="20"/>
      <c r="DE128" s="20"/>
      <c r="DF128" s="20"/>
      <c r="DG128" s="20"/>
      <c r="DH128" s="20"/>
      <c r="DI128" s="20"/>
      <c r="DJ128" s="20"/>
      <c r="DK128" s="20"/>
      <c r="DL128" s="20"/>
      <c r="DM128" s="20"/>
      <c r="DN128" s="20"/>
      <c r="DO128" s="20"/>
      <c r="DP128" s="20"/>
      <c r="DQ128" s="20"/>
      <c r="DR128" s="20"/>
      <c r="DS128" s="20"/>
      <c r="DT128" s="20"/>
      <c r="DU128" s="20"/>
      <c r="DV128" s="20"/>
      <c r="DW128" s="20"/>
      <c r="DX128" s="20"/>
      <c r="DY128" s="20"/>
      <c r="DZ128" s="20"/>
      <c r="EA128" s="20"/>
      <c r="EB128" s="20"/>
      <c r="EC128" s="20"/>
      <c r="ED128" s="20"/>
      <c r="EE128" s="20"/>
      <c r="EF128" s="20"/>
      <c r="EG128" s="20"/>
      <c r="EH128" s="20"/>
      <c r="EI128" s="20"/>
      <c r="EJ128" s="20"/>
      <c r="EK128" s="20"/>
      <c r="EL128" s="20"/>
      <c r="EM128" s="20"/>
      <c r="EN128" s="20"/>
      <c r="EO128" s="20"/>
      <c r="EP128" s="20"/>
      <c r="EQ128" s="20"/>
      <c r="ER128" s="20"/>
      <c r="ES128" s="20"/>
      <c r="ET128" s="20"/>
      <c r="EU128" s="20"/>
      <c r="EV128" s="20"/>
      <c r="EW128" s="20"/>
      <c r="EX128" s="20"/>
      <c r="EY128" s="20"/>
      <c r="EZ128" s="20"/>
      <c r="FA128" s="20"/>
      <c r="FB128" s="20"/>
      <c r="FC128" s="20"/>
      <c r="FD128" s="20"/>
      <c r="FE128" s="20"/>
      <c r="FF128" s="20"/>
      <c r="FG128" s="20"/>
      <c r="FH128" s="20"/>
      <c r="FI128" s="20"/>
      <c r="FJ128" s="20"/>
      <c r="FK128" s="20"/>
      <c r="FL128" s="20"/>
      <c r="FM128" s="20"/>
      <c r="FN128" s="20"/>
      <c r="FO128" s="20"/>
      <c r="FP128" s="20"/>
      <c r="FQ128" s="20"/>
      <c r="FR128" s="20"/>
      <c r="FS128" s="20"/>
      <c r="FT128" s="20"/>
      <c r="FU128" s="20"/>
      <c r="FV128" s="20"/>
      <c r="FW128" s="20"/>
      <c r="FX128" s="20"/>
      <c r="FY128" s="20"/>
      <c r="FZ128" s="20"/>
      <c r="GA128" s="20"/>
      <c r="GB128" s="20"/>
      <c r="GC128" s="20"/>
      <c r="GD128" s="20"/>
      <c r="GE128" s="20"/>
      <c r="GF128" s="20"/>
      <c r="GG128" s="20"/>
      <c r="GH128" s="20"/>
      <c r="GI128" s="20"/>
      <c r="GJ128" s="20"/>
      <c r="GK128" s="20"/>
      <c r="GL128" s="20"/>
      <c r="GM128" s="20"/>
      <c r="GN128" s="20"/>
      <c r="GO128" s="20"/>
      <c r="GP128" s="20"/>
      <c r="GQ128" s="20"/>
      <c r="GR128" s="20"/>
      <c r="GS128" s="20"/>
      <c r="GT128" s="20"/>
      <c r="GU128" s="20"/>
      <c r="GV128" s="20"/>
      <c r="GW128" s="20"/>
      <c r="GX128" s="20"/>
      <c r="GY128" s="20"/>
      <c r="GZ128" s="20"/>
      <c r="HA128" s="20"/>
      <c r="HB128" s="20"/>
      <c r="HC128" s="20"/>
      <c r="HD128" s="20"/>
      <c r="HE128" s="20"/>
      <c r="HF128" s="20"/>
      <c r="HG128" s="20"/>
      <c r="HH128" s="20"/>
      <c r="HI128" s="20"/>
      <c r="HJ128" s="20"/>
      <c r="HK128" s="20"/>
      <c r="HL128" s="20"/>
      <c r="HM128" s="20"/>
      <c r="HN128" s="20"/>
      <c r="HO128" s="20"/>
      <c r="HP128" s="20"/>
      <c r="HQ128" s="20"/>
      <c r="HR128" s="20"/>
      <c r="HS128" s="20"/>
      <c r="HT128" s="20"/>
      <c r="HU128" s="20"/>
      <c r="HV128" s="20"/>
      <c r="HW128" s="20"/>
      <c r="HX128" s="20"/>
      <c r="HY128" s="20"/>
      <c r="HZ128" s="20"/>
      <c r="IA128" s="20"/>
      <c r="IB128" s="20"/>
      <c r="IC128" s="20"/>
      <c r="ID128" s="20"/>
      <c r="IE128" s="20"/>
      <c r="IF128" s="20"/>
      <c r="IG128" s="20"/>
      <c r="IH128" s="20"/>
      <c r="II128" s="20"/>
      <c r="IJ128" s="20"/>
      <c r="IK128" s="20"/>
      <c r="IL128" s="20"/>
      <c r="IM128" s="20"/>
      <c r="IN128" s="20"/>
      <c r="IO128" s="20"/>
      <c r="IP128" s="20"/>
      <c r="IQ128" s="20"/>
      <c r="IR128" s="20"/>
      <c r="IS128" s="20"/>
      <c r="IT128" s="20"/>
      <c r="IU128" s="20"/>
      <c r="IV128" s="20"/>
      <c r="IW128" s="20"/>
      <c r="IX128" s="20"/>
    </row>
    <row r="129" spans="1:258" s="27" customFormat="1" ht="42.75" customHeight="1">
      <c r="A129" s="56" t="s">
        <v>151</v>
      </c>
      <c r="B129" s="47"/>
      <c r="C129" s="77"/>
      <c r="D129" s="50"/>
      <c r="E129" s="37"/>
      <c r="F129" s="49"/>
      <c r="G129" s="37"/>
      <c r="H129" s="49"/>
      <c r="I129" s="37"/>
      <c r="J129" s="49"/>
      <c r="K129" s="37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  <c r="IW129" s="1"/>
      <c r="IX129" s="1"/>
    </row>
    <row r="130" spans="1:258" ht="37.5" customHeight="1">
      <c r="A130" s="58" t="s">
        <v>152</v>
      </c>
      <c r="B130" s="48"/>
      <c r="C130" s="77"/>
      <c r="D130" s="50"/>
      <c r="E130" s="37"/>
      <c r="F130" s="49"/>
      <c r="G130" s="37"/>
      <c r="H130" s="49"/>
      <c r="I130" s="37"/>
      <c r="J130" s="49"/>
      <c r="K130" s="37"/>
    </row>
    <row r="131" spans="1:258" ht="45" hidden="1" customHeight="1">
      <c r="A131" s="56" t="s">
        <v>136</v>
      </c>
      <c r="B131" s="46"/>
      <c r="C131" s="74"/>
      <c r="D131" s="40"/>
      <c r="E131" s="37"/>
      <c r="F131" s="40"/>
      <c r="G131" s="37"/>
      <c r="H131" s="40"/>
      <c r="I131" s="37"/>
      <c r="J131" s="40"/>
      <c r="K131" s="3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  <c r="AC131" s="27"/>
      <c r="AD131" s="27"/>
      <c r="AE131" s="27"/>
      <c r="AF131" s="27"/>
      <c r="AG131" s="27"/>
      <c r="AH131" s="27"/>
      <c r="AI131" s="27"/>
      <c r="AJ131" s="27"/>
      <c r="AK131" s="27"/>
      <c r="AL131" s="27"/>
      <c r="AM131" s="27"/>
      <c r="AN131" s="27"/>
      <c r="AO131" s="27"/>
      <c r="AP131" s="27"/>
      <c r="AQ131" s="27"/>
      <c r="AR131" s="27"/>
      <c r="AS131" s="27"/>
      <c r="AT131" s="27"/>
      <c r="AU131" s="27"/>
      <c r="AV131" s="27"/>
      <c r="AW131" s="27"/>
      <c r="AX131" s="27"/>
      <c r="AY131" s="27"/>
      <c r="AZ131" s="27"/>
      <c r="BA131" s="27"/>
      <c r="BB131" s="27"/>
      <c r="BC131" s="27"/>
      <c r="BD131" s="27"/>
      <c r="BE131" s="27"/>
      <c r="BF131" s="27"/>
      <c r="BG131" s="27"/>
      <c r="BH131" s="27"/>
      <c r="BI131" s="27"/>
      <c r="BJ131" s="27"/>
      <c r="BK131" s="27"/>
      <c r="BL131" s="27"/>
      <c r="BM131" s="27"/>
      <c r="BN131" s="27"/>
      <c r="BO131" s="27"/>
      <c r="BP131" s="27"/>
      <c r="BQ131" s="27"/>
      <c r="BR131" s="27"/>
      <c r="BS131" s="27"/>
      <c r="BT131" s="27"/>
      <c r="BU131" s="27"/>
      <c r="BV131" s="27"/>
      <c r="BW131" s="27"/>
      <c r="BX131" s="27"/>
      <c r="BY131" s="27"/>
      <c r="BZ131" s="27"/>
      <c r="CA131" s="27"/>
      <c r="CB131" s="27"/>
      <c r="CC131" s="27"/>
      <c r="CD131" s="27"/>
      <c r="CE131" s="27"/>
      <c r="CF131" s="27"/>
      <c r="CG131" s="27"/>
      <c r="CH131" s="27"/>
      <c r="CI131" s="27"/>
      <c r="CJ131" s="27"/>
      <c r="CK131" s="27"/>
      <c r="CL131" s="27"/>
      <c r="CM131" s="27"/>
      <c r="CN131" s="27"/>
      <c r="CO131" s="27"/>
      <c r="CP131" s="27"/>
      <c r="CQ131" s="27"/>
      <c r="CR131" s="27"/>
      <c r="CS131" s="27"/>
      <c r="CT131" s="27"/>
      <c r="CU131" s="27"/>
      <c r="CV131" s="27"/>
      <c r="CW131" s="27"/>
      <c r="CX131" s="27"/>
      <c r="CY131" s="27"/>
      <c r="CZ131" s="27"/>
      <c r="DA131" s="27"/>
      <c r="DB131" s="27"/>
      <c r="DC131" s="27"/>
      <c r="DD131" s="27"/>
      <c r="DE131" s="27"/>
      <c r="DF131" s="27"/>
      <c r="DG131" s="27"/>
      <c r="DH131" s="27"/>
      <c r="DI131" s="27"/>
      <c r="DJ131" s="27"/>
      <c r="DK131" s="27"/>
      <c r="DL131" s="27"/>
      <c r="DM131" s="27"/>
      <c r="DN131" s="27"/>
      <c r="DO131" s="27"/>
      <c r="DP131" s="27"/>
      <c r="DQ131" s="27"/>
      <c r="DR131" s="27"/>
      <c r="DS131" s="27"/>
      <c r="DT131" s="27"/>
      <c r="DU131" s="27"/>
      <c r="DV131" s="27"/>
      <c r="DW131" s="27"/>
      <c r="DX131" s="27"/>
      <c r="DY131" s="27"/>
      <c r="DZ131" s="27"/>
      <c r="EA131" s="27"/>
      <c r="EB131" s="27"/>
      <c r="EC131" s="27"/>
      <c r="ED131" s="27"/>
      <c r="EE131" s="27"/>
      <c r="EF131" s="27"/>
      <c r="EG131" s="27"/>
      <c r="EH131" s="27"/>
      <c r="EI131" s="27"/>
      <c r="EJ131" s="27"/>
      <c r="EK131" s="27"/>
      <c r="EL131" s="27"/>
      <c r="EM131" s="27"/>
      <c r="EN131" s="27"/>
      <c r="EO131" s="27"/>
      <c r="EP131" s="27"/>
      <c r="EQ131" s="27"/>
      <c r="ER131" s="27"/>
      <c r="ES131" s="27"/>
      <c r="ET131" s="27"/>
      <c r="EU131" s="27"/>
      <c r="EV131" s="27"/>
      <c r="EW131" s="27"/>
      <c r="EX131" s="27"/>
      <c r="EY131" s="27"/>
      <c r="EZ131" s="27"/>
      <c r="FA131" s="27"/>
      <c r="FB131" s="27"/>
      <c r="FC131" s="27"/>
      <c r="FD131" s="27"/>
      <c r="FE131" s="27"/>
      <c r="FF131" s="27"/>
      <c r="FG131" s="27"/>
      <c r="FH131" s="27"/>
      <c r="FI131" s="27"/>
      <c r="FJ131" s="27"/>
      <c r="FK131" s="27"/>
      <c r="FL131" s="27"/>
      <c r="FM131" s="27"/>
      <c r="FN131" s="27"/>
      <c r="FO131" s="27"/>
      <c r="FP131" s="27"/>
      <c r="FQ131" s="27"/>
      <c r="FR131" s="27"/>
      <c r="FS131" s="27"/>
      <c r="FT131" s="27"/>
      <c r="FU131" s="27"/>
      <c r="FV131" s="27"/>
      <c r="FW131" s="27"/>
      <c r="FX131" s="27"/>
      <c r="FY131" s="27"/>
      <c r="FZ131" s="27"/>
      <c r="GA131" s="27"/>
      <c r="GB131" s="27"/>
      <c r="GC131" s="27"/>
      <c r="GD131" s="27"/>
      <c r="GE131" s="27"/>
      <c r="GF131" s="27"/>
      <c r="GG131" s="27"/>
      <c r="GH131" s="27"/>
      <c r="GI131" s="27"/>
      <c r="GJ131" s="27"/>
      <c r="GK131" s="27"/>
      <c r="GL131" s="27"/>
      <c r="GM131" s="27"/>
      <c r="GN131" s="27"/>
      <c r="GO131" s="27"/>
      <c r="GP131" s="27"/>
      <c r="GQ131" s="27"/>
      <c r="GR131" s="27"/>
      <c r="GS131" s="27"/>
      <c r="GT131" s="27"/>
      <c r="GU131" s="27"/>
      <c r="GV131" s="27"/>
      <c r="GW131" s="27"/>
      <c r="GX131" s="27"/>
      <c r="GY131" s="27"/>
      <c r="GZ131" s="27"/>
      <c r="HA131" s="27"/>
      <c r="HB131" s="27"/>
      <c r="HC131" s="27"/>
      <c r="HD131" s="27"/>
      <c r="HE131" s="27"/>
      <c r="HF131" s="27"/>
      <c r="HG131" s="27"/>
      <c r="HH131" s="27"/>
      <c r="HI131" s="27"/>
      <c r="HJ131" s="27"/>
      <c r="HK131" s="27"/>
      <c r="HL131" s="27"/>
      <c r="HM131" s="27"/>
      <c r="HN131" s="27"/>
      <c r="HO131" s="27"/>
      <c r="HP131" s="27"/>
      <c r="HQ131" s="27"/>
      <c r="HR131" s="27"/>
      <c r="HS131" s="27"/>
      <c r="HT131" s="27"/>
      <c r="HU131" s="27"/>
      <c r="HV131" s="27"/>
      <c r="HW131" s="27"/>
      <c r="HX131" s="27"/>
      <c r="HY131" s="27"/>
      <c r="HZ131" s="27"/>
      <c r="IA131" s="27"/>
      <c r="IB131" s="27"/>
      <c r="IC131" s="27"/>
      <c r="ID131" s="27"/>
      <c r="IE131" s="27"/>
      <c r="IF131" s="27"/>
      <c r="IG131" s="27"/>
      <c r="IH131" s="27"/>
      <c r="II131" s="27"/>
      <c r="IJ131" s="27"/>
      <c r="IK131" s="27"/>
      <c r="IL131" s="27"/>
      <c r="IM131" s="27"/>
      <c r="IN131" s="27"/>
      <c r="IO131" s="27"/>
      <c r="IP131" s="27"/>
      <c r="IQ131" s="27"/>
      <c r="IR131" s="27"/>
      <c r="IS131" s="27"/>
      <c r="IT131" s="27"/>
      <c r="IU131" s="27"/>
      <c r="IV131" s="27"/>
      <c r="IW131" s="27"/>
      <c r="IX131" s="27"/>
    </row>
    <row r="132" spans="1:258" ht="39.75" hidden="1" customHeight="1">
      <c r="A132" s="58" t="s">
        <v>137</v>
      </c>
      <c r="B132" s="45" t="s">
        <v>142</v>
      </c>
      <c r="C132" s="74"/>
      <c r="D132" s="40"/>
      <c r="E132" s="37" t="e">
        <f t="shared" si="13"/>
        <v>#DIV/0!</v>
      </c>
      <c r="F132" s="40"/>
      <c r="G132" s="37" t="e">
        <f t="shared" si="14"/>
        <v>#DIV/0!</v>
      </c>
      <c r="H132" s="40"/>
      <c r="I132" s="37" t="e">
        <f t="shared" si="14"/>
        <v>#DIV/0!</v>
      </c>
      <c r="J132" s="40"/>
      <c r="K132" s="37" t="e">
        <f t="shared" si="14"/>
        <v>#DIV/0!</v>
      </c>
    </row>
    <row r="133" spans="1:258" s="20" customFormat="1" ht="39.75" hidden="1" customHeight="1">
      <c r="A133" s="58" t="s">
        <v>138</v>
      </c>
      <c r="B133" s="45" t="s">
        <v>143</v>
      </c>
      <c r="C133" s="74"/>
      <c r="D133" s="40"/>
      <c r="E133" s="37" t="e">
        <f t="shared" si="13"/>
        <v>#DIV/0!</v>
      </c>
      <c r="F133" s="40"/>
      <c r="G133" s="37" t="e">
        <f t="shared" si="14"/>
        <v>#DIV/0!</v>
      </c>
      <c r="H133" s="40"/>
      <c r="I133" s="37" t="e">
        <f t="shared" si="14"/>
        <v>#DIV/0!</v>
      </c>
      <c r="J133" s="40"/>
      <c r="K133" s="37" t="e">
        <f t="shared" si="14"/>
        <v>#DIV/0!</v>
      </c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  <c r="IW133" s="1"/>
      <c r="IX133" s="1"/>
    </row>
    <row r="134" spans="1:258" ht="37.5" hidden="1">
      <c r="A134" s="58" t="s">
        <v>139</v>
      </c>
      <c r="B134" s="45" t="s">
        <v>129</v>
      </c>
      <c r="C134" s="74"/>
      <c r="D134" s="40"/>
      <c r="E134" s="37" t="e">
        <f t="shared" si="13"/>
        <v>#DIV/0!</v>
      </c>
      <c r="F134" s="40"/>
      <c r="G134" s="37" t="e">
        <f t="shared" si="14"/>
        <v>#DIV/0!</v>
      </c>
      <c r="H134" s="40"/>
      <c r="I134" s="37" t="e">
        <f t="shared" si="14"/>
        <v>#DIV/0!</v>
      </c>
      <c r="J134" s="40"/>
      <c r="K134" s="37" t="e">
        <f t="shared" si="14"/>
        <v>#DIV/0!</v>
      </c>
    </row>
    <row r="135" spans="1:258" ht="56.25">
      <c r="A135" s="56" t="s">
        <v>140</v>
      </c>
      <c r="B135" s="46"/>
      <c r="C135" s="74"/>
      <c r="D135" s="40"/>
      <c r="E135" s="37"/>
      <c r="F135" s="40"/>
      <c r="G135" s="37"/>
      <c r="H135" s="40"/>
      <c r="I135" s="37"/>
      <c r="J135" s="40"/>
      <c r="K135" s="37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  <c r="AJ135" s="20"/>
      <c r="AK135" s="20"/>
      <c r="AL135" s="20"/>
      <c r="AM135" s="20"/>
      <c r="AN135" s="20"/>
      <c r="AO135" s="20"/>
      <c r="AP135" s="20"/>
      <c r="AQ135" s="20"/>
      <c r="AR135" s="20"/>
      <c r="AS135" s="20"/>
      <c r="AT135" s="20"/>
      <c r="AU135" s="20"/>
      <c r="AV135" s="20"/>
      <c r="AW135" s="20"/>
      <c r="AX135" s="20"/>
      <c r="AY135" s="20"/>
      <c r="AZ135" s="20"/>
      <c r="BA135" s="20"/>
      <c r="BB135" s="20"/>
      <c r="BC135" s="20"/>
      <c r="BD135" s="20"/>
      <c r="BE135" s="20"/>
      <c r="BF135" s="20"/>
      <c r="BG135" s="20"/>
      <c r="BH135" s="20"/>
      <c r="BI135" s="20"/>
      <c r="BJ135" s="20"/>
      <c r="BK135" s="20"/>
      <c r="BL135" s="20"/>
      <c r="BM135" s="20"/>
      <c r="BN135" s="20"/>
      <c r="BO135" s="20"/>
      <c r="BP135" s="20"/>
      <c r="BQ135" s="20"/>
      <c r="BR135" s="20"/>
      <c r="BS135" s="20"/>
      <c r="BT135" s="20"/>
      <c r="BU135" s="20"/>
      <c r="BV135" s="20"/>
      <c r="BW135" s="20"/>
      <c r="BX135" s="20"/>
      <c r="BY135" s="20"/>
      <c r="BZ135" s="20"/>
      <c r="CA135" s="20"/>
      <c r="CB135" s="20"/>
      <c r="CC135" s="20"/>
      <c r="CD135" s="20"/>
      <c r="CE135" s="20"/>
      <c r="CF135" s="20"/>
      <c r="CG135" s="20"/>
      <c r="CH135" s="20"/>
      <c r="CI135" s="20"/>
      <c r="CJ135" s="20"/>
      <c r="CK135" s="20"/>
      <c r="CL135" s="20"/>
      <c r="CM135" s="20"/>
      <c r="CN135" s="20"/>
      <c r="CO135" s="20"/>
      <c r="CP135" s="20"/>
      <c r="CQ135" s="20"/>
      <c r="CR135" s="20"/>
      <c r="CS135" s="20"/>
      <c r="CT135" s="20"/>
      <c r="CU135" s="20"/>
      <c r="CV135" s="20"/>
      <c r="CW135" s="20"/>
      <c r="CX135" s="20"/>
      <c r="CY135" s="20"/>
      <c r="CZ135" s="20"/>
      <c r="DA135" s="20"/>
      <c r="DB135" s="20"/>
      <c r="DC135" s="20"/>
      <c r="DD135" s="20"/>
      <c r="DE135" s="20"/>
      <c r="DF135" s="20"/>
      <c r="DG135" s="20"/>
      <c r="DH135" s="20"/>
      <c r="DI135" s="20"/>
      <c r="DJ135" s="20"/>
      <c r="DK135" s="20"/>
      <c r="DL135" s="20"/>
      <c r="DM135" s="20"/>
      <c r="DN135" s="20"/>
      <c r="DO135" s="20"/>
      <c r="DP135" s="20"/>
      <c r="DQ135" s="20"/>
      <c r="DR135" s="20"/>
      <c r="DS135" s="20"/>
      <c r="DT135" s="20"/>
      <c r="DU135" s="20"/>
      <c r="DV135" s="20"/>
      <c r="DW135" s="20"/>
      <c r="DX135" s="20"/>
      <c r="DY135" s="20"/>
      <c r="DZ135" s="20"/>
      <c r="EA135" s="20"/>
      <c r="EB135" s="20"/>
      <c r="EC135" s="20"/>
      <c r="ED135" s="20"/>
      <c r="EE135" s="20"/>
      <c r="EF135" s="20"/>
      <c r="EG135" s="20"/>
      <c r="EH135" s="20"/>
      <c r="EI135" s="20"/>
      <c r="EJ135" s="20"/>
      <c r="EK135" s="20"/>
      <c r="EL135" s="20"/>
      <c r="EM135" s="20"/>
      <c r="EN135" s="20"/>
      <c r="EO135" s="20"/>
      <c r="EP135" s="20"/>
      <c r="EQ135" s="20"/>
      <c r="ER135" s="20"/>
      <c r="ES135" s="20"/>
      <c r="ET135" s="20"/>
      <c r="EU135" s="20"/>
      <c r="EV135" s="20"/>
      <c r="EW135" s="20"/>
      <c r="EX135" s="20"/>
      <c r="EY135" s="20"/>
      <c r="EZ135" s="20"/>
      <c r="FA135" s="20"/>
      <c r="FB135" s="20"/>
      <c r="FC135" s="20"/>
      <c r="FD135" s="20"/>
      <c r="FE135" s="20"/>
      <c r="FF135" s="20"/>
      <c r="FG135" s="20"/>
      <c r="FH135" s="20"/>
      <c r="FI135" s="20"/>
      <c r="FJ135" s="20"/>
      <c r="FK135" s="20"/>
      <c r="FL135" s="20"/>
      <c r="FM135" s="20"/>
      <c r="FN135" s="20"/>
      <c r="FO135" s="20"/>
      <c r="FP135" s="20"/>
      <c r="FQ135" s="20"/>
      <c r="FR135" s="20"/>
      <c r="FS135" s="20"/>
      <c r="FT135" s="20"/>
      <c r="FU135" s="20"/>
      <c r="FV135" s="20"/>
      <c r="FW135" s="20"/>
      <c r="FX135" s="20"/>
      <c r="FY135" s="20"/>
      <c r="FZ135" s="20"/>
      <c r="GA135" s="20"/>
      <c r="GB135" s="20"/>
      <c r="GC135" s="20"/>
      <c r="GD135" s="20"/>
      <c r="GE135" s="20"/>
      <c r="GF135" s="20"/>
      <c r="GG135" s="20"/>
      <c r="GH135" s="20"/>
      <c r="GI135" s="20"/>
      <c r="GJ135" s="20"/>
      <c r="GK135" s="20"/>
      <c r="GL135" s="20"/>
      <c r="GM135" s="20"/>
      <c r="GN135" s="20"/>
      <c r="GO135" s="20"/>
      <c r="GP135" s="20"/>
      <c r="GQ135" s="20"/>
      <c r="GR135" s="20"/>
      <c r="GS135" s="20"/>
      <c r="GT135" s="20"/>
      <c r="GU135" s="20"/>
      <c r="GV135" s="20"/>
      <c r="GW135" s="20"/>
      <c r="GX135" s="20"/>
      <c r="GY135" s="20"/>
      <c r="GZ135" s="20"/>
      <c r="HA135" s="20"/>
      <c r="HB135" s="20"/>
      <c r="HC135" s="20"/>
      <c r="HD135" s="20"/>
      <c r="HE135" s="20"/>
      <c r="HF135" s="20"/>
      <c r="HG135" s="20"/>
      <c r="HH135" s="20"/>
      <c r="HI135" s="20"/>
      <c r="HJ135" s="20"/>
      <c r="HK135" s="20"/>
      <c r="HL135" s="20"/>
      <c r="HM135" s="20"/>
      <c r="HN135" s="20"/>
      <c r="HO135" s="20"/>
      <c r="HP135" s="20"/>
      <c r="HQ135" s="20"/>
      <c r="HR135" s="20"/>
      <c r="HS135" s="20"/>
      <c r="HT135" s="20"/>
      <c r="HU135" s="20"/>
      <c r="HV135" s="20"/>
      <c r="HW135" s="20"/>
      <c r="HX135" s="20"/>
      <c r="HY135" s="20"/>
      <c r="HZ135" s="20"/>
      <c r="IA135" s="20"/>
      <c r="IB135" s="20"/>
      <c r="IC135" s="20"/>
      <c r="ID135" s="20"/>
      <c r="IE135" s="20"/>
      <c r="IF135" s="20"/>
      <c r="IG135" s="20"/>
      <c r="IH135" s="20"/>
      <c r="II135" s="20"/>
      <c r="IJ135" s="20"/>
      <c r="IK135" s="20"/>
      <c r="IL135" s="20"/>
      <c r="IM135" s="20"/>
      <c r="IN135" s="20"/>
      <c r="IO135" s="20"/>
      <c r="IP135" s="20"/>
      <c r="IQ135" s="20"/>
      <c r="IR135" s="20"/>
      <c r="IS135" s="20"/>
      <c r="IT135" s="20"/>
      <c r="IU135" s="20"/>
      <c r="IV135" s="20"/>
      <c r="IW135" s="20"/>
      <c r="IX135" s="20"/>
    </row>
    <row r="136" spans="1:258" s="20" customFormat="1" ht="37.5">
      <c r="A136" s="58" t="s">
        <v>141</v>
      </c>
      <c r="B136" s="45" t="s">
        <v>143</v>
      </c>
      <c r="C136" s="74">
        <v>24.905999999999999</v>
      </c>
      <c r="D136" s="40">
        <v>24.905999999999999</v>
      </c>
      <c r="E136" s="37">
        <f t="shared" si="13"/>
        <v>100</v>
      </c>
      <c r="F136" s="40">
        <v>24.905999999999999</v>
      </c>
      <c r="G136" s="37">
        <f t="shared" si="14"/>
        <v>100</v>
      </c>
      <c r="H136" s="40">
        <v>24.905999999999999</v>
      </c>
      <c r="I136" s="37">
        <f t="shared" si="14"/>
        <v>100</v>
      </c>
      <c r="J136" s="40">
        <v>24.905999999999999</v>
      </c>
      <c r="K136" s="37">
        <f t="shared" si="14"/>
        <v>100</v>
      </c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  <c r="IW136" s="1"/>
      <c r="IX136" s="1"/>
    </row>
    <row r="137" spans="1:258" s="20" customFormat="1" ht="18.75">
      <c r="A137" s="56" t="s">
        <v>3</v>
      </c>
      <c r="B137" s="67"/>
      <c r="C137" s="75"/>
      <c r="D137" s="41"/>
      <c r="E137" s="37"/>
      <c r="F137" s="41"/>
      <c r="G137" s="37"/>
      <c r="H137" s="41"/>
      <c r="I137" s="37"/>
      <c r="J137" s="41"/>
      <c r="K137" s="37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  <c r="IW137" s="1"/>
      <c r="IX137" s="1"/>
    </row>
    <row r="138" spans="1:258" ht="24" customHeight="1">
      <c r="A138" s="55" t="s">
        <v>41</v>
      </c>
      <c r="B138" s="66" t="s">
        <v>13</v>
      </c>
      <c r="C138" s="78">
        <v>0.34599999999999997</v>
      </c>
      <c r="D138" s="39">
        <v>0.34599999999999997</v>
      </c>
      <c r="E138" s="37">
        <f t="shared" si="13"/>
        <v>100</v>
      </c>
      <c r="F138" s="39">
        <v>0.34599999999999997</v>
      </c>
      <c r="G138" s="37">
        <f t="shared" si="14"/>
        <v>100</v>
      </c>
      <c r="H138" s="39">
        <v>0.34599999999999997</v>
      </c>
      <c r="I138" s="37">
        <f t="shared" si="14"/>
        <v>100</v>
      </c>
      <c r="J138" s="39">
        <v>0.34599999999999997</v>
      </c>
      <c r="K138" s="37">
        <f t="shared" si="14"/>
        <v>100</v>
      </c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20"/>
      <c r="AL138" s="20"/>
      <c r="AM138" s="20"/>
      <c r="AN138" s="20"/>
      <c r="AO138" s="20"/>
      <c r="AP138" s="20"/>
      <c r="AQ138" s="20"/>
      <c r="AR138" s="20"/>
      <c r="AS138" s="20"/>
      <c r="AT138" s="20"/>
      <c r="AU138" s="20"/>
      <c r="AV138" s="20"/>
      <c r="AW138" s="20"/>
      <c r="AX138" s="20"/>
      <c r="AY138" s="20"/>
      <c r="AZ138" s="20"/>
      <c r="BA138" s="20"/>
      <c r="BB138" s="20"/>
      <c r="BC138" s="20"/>
      <c r="BD138" s="20"/>
      <c r="BE138" s="20"/>
      <c r="BF138" s="20"/>
      <c r="BG138" s="20"/>
      <c r="BH138" s="20"/>
      <c r="BI138" s="20"/>
      <c r="BJ138" s="20"/>
      <c r="BK138" s="20"/>
      <c r="BL138" s="20"/>
      <c r="BM138" s="20"/>
      <c r="BN138" s="20"/>
      <c r="BO138" s="20"/>
      <c r="BP138" s="20"/>
      <c r="BQ138" s="20"/>
      <c r="BR138" s="20"/>
      <c r="BS138" s="20"/>
      <c r="BT138" s="20"/>
      <c r="BU138" s="20"/>
      <c r="BV138" s="20"/>
      <c r="BW138" s="20"/>
      <c r="BX138" s="20"/>
      <c r="BY138" s="20"/>
      <c r="BZ138" s="20"/>
      <c r="CA138" s="20"/>
      <c r="CB138" s="20"/>
      <c r="CC138" s="20"/>
      <c r="CD138" s="20"/>
      <c r="CE138" s="20"/>
      <c r="CF138" s="20"/>
      <c r="CG138" s="20"/>
      <c r="CH138" s="20"/>
      <c r="CI138" s="20"/>
      <c r="CJ138" s="20"/>
      <c r="CK138" s="20"/>
      <c r="CL138" s="20"/>
      <c r="CM138" s="20"/>
      <c r="CN138" s="20"/>
      <c r="CO138" s="20"/>
      <c r="CP138" s="20"/>
      <c r="CQ138" s="20"/>
      <c r="CR138" s="20"/>
      <c r="CS138" s="20"/>
      <c r="CT138" s="20"/>
      <c r="CU138" s="20"/>
      <c r="CV138" s="20"/>
      <c r="CW138" s="20"/>
      <c r="CX138" s="20"/>
      <c r="CY138" s="20"/>
      <c r="CZ138" s="20"/>
      <c r="DA138" s="20"/>
      <c r="DB138" s="20"/>
      <c r="DC138" s="20"/>
      <c r="DD138" s="20"/>
      <c r="DE138" s="20"/>
      <c r="DF138" s="20"/>
      <c r="DG138" s="20"/>
      <c r="DH138" s="20"/>
      <c r="DI138" s="20"/>
      <c r="DJ138" s="20"/>
      <c r="DK138" s="20"/>
      <c r="DL138" s="20"/>
      <c r="DM138" s="20"/>
      <c r="DN138" s="20"/>
      <c r="DO138" s="20"/>
      <c r="DP138" s="20"/>
      <c r="DQ138" s="20"/>
      <c r="DR138" s="20"/>
      <c r="DS138" s="20"/>
      <c r="DT138" s="20"/>
      <c r="DU138" s="20"/>
      <c r="DV138" s="20"/>
      <c r="DW138" s="20"/>
      <c r="DX138" s="20"/>
      <c r="DY138" s="20"/>
      <c r="DZ138" s="20"/>
      <c r="EA138" s="20"/>
      <c r="EB138" s="20"/>
      <c r="EC138" s="20"/>
      <c r="ED138" s="20"/>
      <c r="EE138" s="20"/>
      <c r="EF138" s="20"/>
      <c r="EG138" s="20"/>
      <c r="EH138" s="20"/>
      <c r="EI138" s="20"/>
      <c r="EJ138" s="20"/>
      <c r="EK138" s="20"/>
      <c r="EL138" s="20"/>
      <c r="EM138" s="20"/>
      <c r="EN138" s="20"/>
      <c r="EO138" s="20"/>
      <c r="EP138" s="20"/>
      <c r="EQ138" s="20"/>
      <c r="ER138" s="20"/>
      <c r="ES138" s="20"/>
      <c r="ET138" s="20"/>
      <c r="EU138" s="20"/>
      <c r="EV138" s="20"/>
      <c r="EW138" s="20"/>
      <c r="EX138" s="20"/>
      <c r="EY138" s="20"/>
      <c r="EZ138" s="20"/>
      <c r="FA138" s="20"/>
      <c r="FB138" s="20"/>
      <c r="FC138" s="20"/>
      <c r="FD138" s="20"/>
      <c r="FE138" s="20"/>
      <c r="FF138" s="20"/>
      <c r="FG138" s="20"/>
      <c r="FH138" s="20"/>
      <c r="FI138" s="20"/>
      <c r="FJ138" s="20"/>
      <c r="FK138" s="20"/>
      <c r="FL138" s="20"/>
      <c r="FM138" s="20"/>
      <c r="FN138" s="20"/>
      <c r="FO138" s="20"/>
      <c r="FP138" s="20"/>
      <c r="FQ138" s="20"/>
      <c r="FR138" s="20"/>
      <c r="FS138" s="20"/>
      <c r="FT138" s="20"/>
      <c r="FU138" s="20"/>
      <c r="FV138" s="20"/>
      <c r="FW138" s="20"/>
      <c r="FX138" s="20"/>
      <c r="FY138" s="20"/>
      <c r="FZ138" s="20"/>
      <c r="GA138" s="20"/>
      <c r="GB138" s="20"/>
      <c r="GC138" s="20"/>
      <c r="GD138" s="20"/>
      <c r="GE138" s="20"/>
      <c r="GF138" s="20"/>
      <c r="GG138" s="20"/>
      <c r="GH138" s="20"/>
      <c r="GI138" s="20"/>
      <c r="GJ138" s="20"/>
      <c r="GK138" s="20"/>
      <c r="GL138" s="20"/>
      <c r="GM138" s="20"/>
      <c r="GN138" s="20"/>
      <c r="GO138" s="20"/>
      <c r="GP138" s="20"/>
      <c r="GQ138" s="20"/>
      <c r="GR138" s="20"/>
      <c r="GS138" s="20"/>
      <c r="GT138" s="20"/>
      <c r="GU138" s="20"/>
      <c r="GV138" s="20"/>
      <c r="GW138" s="20"/>
      <c r="GX138" s="20"/>
      <c r="GY138" s="20"/>
      <c r="GZ138" s="20"/>
      <c r="HA138" s="20"/>
      <c r="HB138" s="20"/>
      <c r="HC138" s="20"/>
      <c r="HD138" s="20"/>
      <c r="HE138" s="20"/>
      <c r="HF138" s="20"/>
      <c r="HG138" s="20"/>
      <c r="HH138" s="20"/>
      <c r="HI138" s="20"/>
      <c r="HJ138" s="20"/>
      <c r="HK138" s="20"/>
      <c r="HL138" s="20"/>
      <c r="HM138" s="20"/>
      <c r="HN138" s="20"/>
      <c r="HO138" s="20"/>
      <c r="HP138" s="20"/>
      <c r="HQ138" s="20"/>
      <c r="HR138" s="20"/>
      <c r="HS138" s="20"/>
      <c r="HT138" s="20"/>
      <c r="HU138" s="20"/>
      <c r="HV138" s="20"/>
      <c r="HW138" s="20"/>
      <c r="HX138" s="20"/>
      <c r="HY138" s="20"/>
      <c r="HZ138" s="20"/>
      <c r="IA138" s="20"/>
      <c r="IB138" s="20"/>
      <c r="IC138" s="20"/>
      <c r="ID138" s="20"/>
      <c r="IE138" s="20"/>
      <c r="IF138" s="20"/>
      <c r="IG138" s="20"/>
      <c r="IH138" s="20"/>
      <c r="II138" s="20"/>
      <c r="IJ138" s="20"/>
      <c r="IK138" s="20"/>
      <c r="IL138" s="20"/>
      <c r="IM138" s="20"/>
      <c r="IN138" s="20"/>
      <c r="IO138" s="20"/>
      <c r="IP138" s="20"/>
      <c r="IQ138" s="20"/>
      <c r="IR138" s="20"/>
      <c r="IS138" s="20"/>
      <c r="IT138" s="20"/>
      <c r="IU138" s="20"/>
      <c r="IV138" s="20"/>
      <c r="IW138" s="20"/>
      <c r="IX138" s="20"/>
    </row>
    <row r="139" spans="1:258" s="20" customFormat="1" ht="37.5">
      <c r="A139" s="55" t="s">
        <v>83</v>
      </c>
      <c r="B139" s="66" t="s">
        <v>16</v>
      </c>
      <c r="C139" s="78">
        <v>83.4</v>
      </c>
      <c r="D139" s="39">
        <v>83.4</v>
      </c>
      <c r="E139" s="37">
        <f t="shared" si="13"/>
        <v>100</v>
      </c>
      <c r="F139" s="39">
        <v>83.4</v>
      </c>
      <c r="G139" s="37">
        <f t="shared" si="14"/>
        <v>100</v>
      </c>
      <c r="H139" s="39">
        <v>83.4</v>
      </c>
      <c r="I139" s="37">
        <f t="shared" si="14"/>
        <v>100</v>
      </c>
      <c r="J139" s="39">
        <v>83.4</v>
      </c>
      <c r="K139" s="37">
        <f t="shared" si="14"/>
        <v>100</v>
      </c>
    </row>
    <row r="140" spans="1:258" s="20" customFormat="1" ht="37.5">
      <c r="A140" s="55" t="s">
        <v>84</v>
      </c>
      <c r="B140" s="66" t="s">
        <v>45</v>
      </c>
      <c r="C140" s="78">
        <v>3</v>
      </c>
      <c r="D140" s="39">
        <v>3</v>
      </c>
      <c r="E140" s="37">
        <f t="shared" si="13"/>
        <v>100</v>
      </c>
      <c r="F140" s="39">
        <v>3</v>
      </c>
      <c r="G140" s="37">
        <f t="shared" si="14"/>
        <v>100</v>
      </c>
      <c r="H140" s="39">
        <v>3</v>
      </c>
      <c r="I140" s="37">
        <f t="shared" si="14"/>
        <v>100</v>
      </c>
      <c r="J140" s="39">
        <v>3</v>
      </c>
      <c r="K140" s="37">
        <f t="shared" si="14"/>
        <v>100</v>
      </c>
    </row>
    <row r="141" spans="1:258" s="20" customFormat="1" ht="29.25" customHeight="1">
      <c r="A141" s="54" t="s">
        <v>4</v>
      </c>
      <c r="B141" s="66" t="s">
        <v>13</v>
      </c>
      <c r="C141" s="74">
        <v>0.61099999999999999</v>
      </c>
      <c r="D141" s="40">
        <v>0.61099999999999999</v>
      </c>
      <c r="E141" s="37">
        <f t="shared" si="13"/>
        <v>100</v>
      </c>
      <c r="F141" s="40">
        <v>0.61799999999999999</v>
      </c>
      <c r="G141" s="37">
        <f t="shared" si="14"/>
        <v>101.14566284779052</v>
      </c>
      <c r="H141" s="40">
        <v>0.61799999999999999</v>
      </c>
      <c r="I141" s="37">
        <f t="shared" si="14"/>
        <v>100</v>
      </c>
      <c r="J141" s="40">
        <v>0.61799999999999999</v>
      </c>
      <c r="K141" s="37">
        <f t="shared" si="14"/>
        <v>100</v>
      </c>
    </row>
    <row r="142" spans="1:258" s="20" customFormat="1" ht="18.75">
      <c r="A142" s="55" t="s">
        <v>42</v>
      </c>
      <c r="B142" s="66" t="s">
        <v>13</v>
      </c>
      <c r="C142" s="78">
        <v>0.60599999999999998</v>
      </c>
      <c r="D142" s="39">
        <v>0.60599999999999998</v>
      </c>
      <c r="E142" s="37">
        <f t="shared" si="13"/>
        <v>100</v>
      </c>
      <c r="F142" s="39">
        <v>0.61799999999999999</v>
      </c>
      <c r="G142" s="37">
        <f t="shared" si="14"/>
        <v>101.98019801980197</v>
      </c>
      <c r="H142" s="39">
        <v>0.61799999999999999</v>
      </c>
      <c r="I142" s="37">
        <f t="shared" si="14"/>
        <v>100</v>
      </c>
      <c r="J142" s="39">
        <v>0.61799999999999999</v>
      </c>
      <c r="K142" s="37">
        <f t="shared" si="14"/>
        <v>100</v>
      </c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  <c r="IW142" s="1"/>
      <c r="IX142" s="1"/>
    </row>
    <row r="143" spans="1:258" ht="39.75" customHeight="1">
      <c r="A143" s="55" t="s">
        <v>5</v>
      </c>
      <c r="B143" s="66" t="s">
        <v>16</v>
      </c>
      <c r="C143" s="78">
        <v>100</v>
      </c>
      <c r="D143" s="39">
        <v>100</v>
      </c>
      <c r="E143" s="37">
        <f t="shared" si="13"/>
        <v>100</v>
      </c>
      <c r="F143" s="39">
        <v>100</v>
      </c>
      <c r="G143" s="37">
        <f t="shared" si="14"/>
        <v>100</v>
      </c>
      <c r="H143" s="39">
        <v>100</v>
      </c>
      <c r="I143" s="37">
        <f t="shared" si="14"/>
        <v>100</v>
      </c>
      <c r="J143" s="39">
        <v>100</v>
      </c>
      <c r="K143" s="37">
        <f t="shared" si="14"/>
        <v>100</v>
      </c>
    </row>
    <row r="144" spans="1:258" ht="40.5" customHeight="1">
      <c r="A144" s="55" t="s">
        <v>156</v>
      </c>
      <c r="B144" s="68" t="s">
        <v>157</v>
      </c>
      <c r="C144" s="78">
        <v>769</v>
      </c>
      <c r="D144" s="39">
        <v>769</v>
      </c>
      <c r="E144" s="39">
        <f>D144/C144*100</f>
        <v>100</v>
      </c>
      <c r="F144" s="39">
        <v>769</v>
      </c>
      <c r="G144" s="39">
        <f t="shared" si="14"/>
        <v>100</v>
      </c>
      <c r="H144" s="39">
        <v>769</v>
      </c>
      <c r="I144" s="39">
        <f t="shared" si="14"/>
        <v>100</v>
      </c>
      <c r="J144" s="39">
        <v>769</v>
      </c>
      <c r="K144" s="39">
        <f t="shared" si="14"/>
        <v>100</v>
      </c>
    </row>
    <row r="145" spans="1:258" s="20" customFormat="1" ht="37.5">
      <c r="A145" s="55" t="s">
        <v>47</v>
      </c>
      <c r="B145" s="68" t="s">
        <v>46</v>
      </c>
      <c r="C145" s="78">
        <v>333</v>
      </c>
      <c r="D145" s="39">
        <v>333</v>
      </c>
      <c r="E145" s="39">
        <f>D145/C145*100</f>
        <v>100</v>
      </c>
      <c r="F145" s="39">
        <v>333</v>
      </c>
      <c r="G145" s="39">
        <f t="shared" ref="G145:K146" si="15">F145/D145*100</f>
        <v>100</v>
      </c>
      <c r="H145" s="39">
        <v>333</v>
      </c>
      <c r="I145" s="39">
        <f t="shared" si="15"/>
        <v>100</v>
      </c>
      <c r="J145" s="39">
        <v>333</v>
      </c>
      <c r="K145" s="39">
        <f t="shared" si="15"/>
        <v>100</v>
      </c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  <c r="IW145" s="1"/>
      <c r="IX145" s="1"/>
    </row>
    <row r="146" spans="1:258" ht="39" customHeight="1">
      <c r="A146" s="55" t="s">
        <v>91</v>
      </c>
      <c r="B146" s="68" t="s">
        <v>82</v>
      </c>
      <c r="C146" s="78">
        <v>15</v>
      </c>
      <c r="D146" s="39">
        <v>14</v>
      </c>
      <c r="E146" s="39">
        <f>D146/C146*100</f>
        <v>93.333333333333329</v>
      </c>
      <c r="F146" s="39">
        <v>14</v>
      </c>
      <c r="G146" s="39">
        <f t="shared" si="15"/>
        <v>100</v>
      </c>
      <c r="H146" s="39">
        <v>14</v>
      </c>
      <c r="I146" s="39">
        <f t="shared" si="15"/>
        <v>100</v>
      </c>
      <c r="J146" s="39">
        <v>14</v>
      </c>
      <c r="K146" s="39">
        <f t="shared" si="15"/>
        <v>100</v>
      </c>
    </row>
    <row r="147" spans="1:258" ht="18.75">
      <c r="A147" s="56" t="s">
        <v>6</v>
      </c>
      <c r="B147" s="64"/>
      <c r="C147" s="74"/>
      <c r="D147" s="40"/>
      <c r="E147" s="37"/>
      <c r="F147" s="40"/>
      <c r="G147" s="37"/>
      <c r="H147" s="40"/>
      <c r="I147" s="37"/>
      <c r="J147" s="40"/>
      <c r="K147" s="37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AD147" s="20"/>
      <c r="AE147" s="20"/>
      <c r="AF147" s="20"/>
      <c r="AG147" s="20"/>
      <c r="AH147" s="20"/>
      <c r="AI147" s="20"/>
      <c r="AJ147" s="20"/>
      <c r="AK147" s="20"/>
      <c r="AL147" s="20"/>
      <c r="AM147" s="20"/>
      <c r="AN147" s="20"/>
      <c r="AO147" s="20"/>
      <c r="AP147" s="20"/>
      <c r="AQ147" s="20"/>
      <c r="AR147" s="20"/>
      <c r="AS147" s="20"/>
      <c r="AT147" s="20"/>
      <c r="AU147" s="20"/>
      <c r="AV147" s="20"/>
      <c r="AW147" s="20"/>
      <c r="AX147" s="20"/>
      <c r="AY147" s="20"/>
      <c r="AZ147" s="20"/>
      <c r="BA147" s="20"/>
      <c r="BB147" s="20"/>
      <c r="BC147" s="20"/>
      <c r="BD147" s="20"/>
      <c r="BE147" s="20"/>
      <c r="BF147" s="20"/>
      <c r="BG147" s="20"/>
      <c r="BH147" s="20"/>
      <c r="BI147" s="20"/>
      <c r="BJ147" s="20"/>
      <c r="BK147" s="20"/>
      <c r="BL147" s="20"/>
      <c r="BM147" s="20"/>
      <c r="BN147" s="20"/>
      <c r="BO147" s="20"/>
      <c r="BP147" s="20"/>
      <c r="BQ147" s="20"/>
      <c r="BR147" s="20"/>
      <c r="BS147" s="20"/>
      <c r="BT147" s="20"/>
      <c r="BU147" s="20"/>
      <c r="BV147" s="20"/>
      <c r="BW147" s="20"/>
      <c r="BX147" s="20"/>
      <c r="BY147" s="20"/>
      <c r="BZ147" s="20"/>
      <c r="CA147" s="20"/>
      <c r="CB147" s="20"/>
      <c r="CC147" s="20"/>
      <c r="CD147" s="20"/>
      <c r="CE147" s="20"/>
      <c r="CF147" s="20"/>
      <c r="CG147" s="20"/>
      <c r="CH147" s="20"/>
      <c r="CI147" s="20"/>
      <c r="CJ147" s="20"/>
      <c r="CK147" s="20"/>
      <c r="CL147" s="20"/>
      <c r="CM147" s="20"/>
      <c r="CN147" s="20"/>
      <c r="CO147" s="20"/>
      <c r="CP147" s="20"/>
      <c r="CQ147" s="20"/>
      <c r="CR147" s="20"/>
      <c r="CS147" s="20"/>
      <c r="CT147" s="20"/>
      <c r="CU147" s="20"/>
      <c r="CV147" s="20"/>
      <c r="CW147" s="20"/>
      <c r="CX147" s="20"/>
      <c r="CY147" s="20"/>
      <c r="CZ147" s="20"/>
      <c r="DA147" s="20"/>
      <c r="DB147" s="20"/>
      <c r="DC147" s="20"/>
      <c r="DD147" s="20"/>
      <c r="DE147" s="20"/>
      <c r="DF147" s="20"/>
      <c r="DG147" s="20"/>
      <c r="DH147" s="20"/>
      <c r="DI147" s="20"/>
      <c r="DJ147" s="20"/>
      <c r="DK147" s="20"/>
      <c r="DL147" s="20"/>
      <c r="DM147" s="20"/>
      <c r="DN147" s="20"/>
      <c r="DO147" s="20"/>
      <c r="DP147" s="20"/>
      <c r="DQ147" s="20"/>
      <c r="DR147" s="20"/>
      <c r="DS147" s="20"/>
      <c r="DT147" s="20"/>
      <c r="DU147" s="20"/>
      <c r="DV147" s="20"/>
      <c r="DW147" s="20"/>
      <c r="DX147" s="20"/>
      <c r="DY147" s="20"/>
      <c r="DZ147" s="20"/>
      <c r="EA147" s="20"/>
      <c r="EB147" s="20"/>
      <c r="EC147" s="20"/>
      <c r="ED147" s="20"/>
      <c r="EE147" s="20"/>
      <c r="EF147" s="20"/>
      <c r="EG147" s="20"/>
      <c r="EH147" s="20"/>
      <c r="EI147" s="20"/>
      <c r="EJ147" s="20"/>
      <c r="EK147" s="20"/>
      <c r="EL147" s="20"/>
      <c r="EM147" s="20"/>
      <c r="EN147" s="20"/>
      <c r="EO147" s="20"/>
      <c r="EP147" s="20"/>
      <c r="EQ147" s="20"/>
      <c r="ER147" s="20"/>
      <c r="ES147" s="20"/>
      <c r="ET147" s="20"/>
      <c r="EU147" s="20"/>
      <c r="EV147" s="20"/>
      <c r="EW147" s="20"/>
      <c r="EX147" s="20"/>
      <c r="EY147" s="20"/>
      <c r="EZ147" s="20"/>
      <c r="FA147" s="20"/>
      <c r="FB147" s="20"/>
      <c r="FC147" s="20"/>
      <c r="FD147" s="20"/>
      <c r="FE147" s="20"/>
      <c r="FF147" s="20"/>
      <c r="FG147" s="20"/>
      <c r="FH147" s="20"/>
      <c r="FI147" s="20"/>
      <c r="FJ147" s="20"/>
      <c r="FK147" s="20"/>
      <c r="FL147" s="20"/>
      <c r="FM147" s="20"/>
      <c r="FN147" s="20"/>
      <c r="FO147" s="20"/>
      <c r="FP147" s="20"/>
      <c r="FQ147" s="20"/>
      <c r="FR147" s="20"/>
      <c r="FS147" s="20"/>
      <c r="FT147" s="20"/>
      <c r="FU147" s="20"/>
      <c r="FV147" s="20"/>
      <c r="FW147" s="20"/>
      <c r="FX147" s="20"/>
      <c r="FY147" s="20"/>
      <c r="FZ147" s="20"/>
      <c r="GA147" s="20"/>
      <c r="GB147" s="20"/>
      <c r="GC147" s="20"/>
      <c r="GD147" s="20"/>
      <c r="GE147" s="20"/>
      <c r="GF147" s="20"/>
      <c r="GG147" s="20"/>
      <c r="GH147" s="20"/>
      <c r="GI147" s="20"/>
      <c r="GJ147" s="20"/>
      <c r="GK147" s="20"/>
      <c r="GL147" s="20"/>
      <c r="GM147" s="20"/>
      <c r="GN147" s="20"/>
      <c r="GO147" s="20"/>
      <c r="GP147" s="20"/>
      <c r="GQ147" s="20"/>
      <c r="GR147" s="20"/>
      <c r="GS147" s="20"/>
      <c r="GT147" s="20"/>
      <c r="GU147" s="20"/>
      <c r="GV147" s="20"/>
      <c r="GW147" s="20"/>
      <c r="GX147" s="20"/>
      <c r="GY147" s="20"/>
      <c r="GZ147" s="20"/>
      <c r="HA147" s="20"/>
      <c r="HB147" s="20"/>
      <c r="HC147" s="20"/>
      <c r="HD147" s="20"/>
      <c r="HE147" s="20"/>
      <c r="HF147" s="20"/>
      <c r="HG147" s="20"/>
      <c r="HH147" s="20"/>
      <c r="HI147" s="20"/>
      <c r="HJ147" s="20"/>
      <c r="HK147" s="20"/>
      <c r="HL147" s="20"/>
      <c r="HM147" s="20"/>
      <c r="HN147" s="20"/>
      <c r="HO147" s="20"/>
      <c r="HP147" s="20"/>
      <c r="HQ147" s="20"/>
      <c r="HR147" s="20"/>
      <c r="HS147" s="20"/>
      <c r="HT147" s="20"/>
      <c r="HU147" s="20"/>
      <c r="HV147" s="20"/>
      <c r="HW147" s="20"/>
      <c r="HX147" s="20"/>
      <c r="HY147" s="20"/>
      <c r="HZ147" s="20"/>
      <c r="IA147" s="20"/>
      <c r="IB147" s="20"/>
      <c r="IC147" s="20"/>
      <c r="ID147" s="20"/>
      <c r="IE147" s="20"/>
      <c r="IF147" s="20"/>
      <c r="IG147" s="20"/>
      <c r="IH147" s="20"/>
      <c r="II147" s="20"/>
      <c r="IJ147" s="20"/>
      <c r="IK147" s="20"/>
      <c r="IL147" s="20"/>
      <c r="IM147" s="20"/>
      <c r="IN147" s="20"/>
      <c r="IO147" s="20"/>
      <c r="IP147" s="20"/>
      <c r="IQ147" s="20"/>
      <c r="IR147" s="20"/>
      <c r="IS147" s="20"/>
      <c r="IT147" s="20"/>
      <c r="IU147" s="20"/>
      <c r="IV147" s="20"/>
      <c r="IW147" s="20"/>
      <c r="IX147" s="20"/>
    </row>
    <row r="148" spans="1:258" ht="22.5" customHeight="1">
      <c r="A148" s="54" t="s">
        <v>62</v>
      </c>
      <c r="B148" s="65" t="s">
        <v>43</v>
      </c>
      <c r="C148" s="74">
        <v>2.95</v>
      </c>
      <c r="D148" s="40">
        <v>3</v>
      </c>
      <c r="E148" s="37">
        <f t="shared" si="13"/>
        <v>101.69491525423729</v>
      </c>
      <c r="F148" s="40">
        <v>3</v>
      </c>
      <c r="G148" s="37">
        <f t="shared" si="14"/>
        <v>100</v>
      </c>
      <c r="H148" s="40">
        <v>3</v>
      </c>
      <c r="I148" s="37">
        <f t="shared" si="14"/>
        <v>100</v>
      </c>
      <c r="J148" s="40">
        <v>3</v>
      </c>
      <c r="K148" s="37">
        <f t="shared" si="14"/>
        <v>100</v>
      </c>
    </row>
    <row r="149" spans="1:258" ht="41.25" customHeight="1">
      <c r="A149" s="54" t="s">
        <v>44</v>
      </c>
      <c r="B149" s="65" t="s">
        <v>63</v>
      </c>
      <c r="C149" s="74">
        <v>24.64</v>
      </c>
      <c r="D149" s="40">
        <v>24.64</v>
      </c>
      <c r="E149" s="37">
        <f t="shared" ref="E149:E164" si="16">D149/C149*100</f>
        <v>100</v>
      </c>
      <c r="F149" s="40">
        <v>24.3</v>
      </c>
      <c r="G149" s="37">
        <f t="shared" si="14"/>
        <v>98.620129870129873</v>
      </c>
      <c r="H149" s="40">
        <v>24.3</v>
      </c>
      <c r="I149" s="37">
        <f t="shared" si="14"/>
        <v>100</v>
      </c>
      <c r="J149" s="40">
        <v>24.3</v>
      </c>
      <c r="K149" s="37">
        <f t="shared" si="14"/>
        <v>100</v>
      </c>
    </row>
    <row r="150" spans="1:258" ht="41.25" customHeight="1">
      <c r="A150" s="56" t="s">
        <v>7</v>
      </c>
      <c r="B150" s="69"/>
      <c r="C150" s="74"/>
      <c r="D150" s="40"/>
      <c r="E150" s="37"/>
      <c r="F150" s="40"/>
      <c r="G150" s="37"/>
      <c r="H150" s="40"/>
      <c r="I150" s="37"/>
      <c r="J150" s="40"/>
      <c r="K150" s="37"/>
    </row>
    <row r="151" spans="1:258" s="20" customFormat="1" ht="58.5" customHeight="1">
      <c r="A151" s="55" t="s">
        <v>158</v>
      </c>
      <c r="B151" s="66" t="s">
        <v>159</v>
      </c>
      <c r="C151" s="74">
        <v>23.4</v>
      </c>
      <c r="D151" s="40">
        <v>23.4</v>
      </c>
      <c r="E151" s="37">
        <f>D151/C151*100</f>
        <v>100</v>
      </c>
      <c r="F151" s="40">
        <v>23.2</v>
      </c>
      <c r="G151" s="38">
        <f t="shared" ref="G151:K164" si="17">F151/D151*100</f>
        <v>99.145299145299148</v>
      </c>
      <c r="H151" s="40">
        <v>23.2</v>
      </c>
      <c r="I151" s="38">
        <f t="shared" si="17"/>
        <v>100</v>
      </c>
      <c r="J151" s="40">
        <v>23.2</v>
      </c>
      <c r="K151" s="38">
        <f t="shared" si="17"/>
        <v>100</v>
      </c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  <c r="IX151" s="1"/>
    </row>
    <row r="152" spans="1:258" s="20" customFormat="1" ht="58.5" customHeight="1">
      <c r="A152" s="54" t="s">
        <v>160</v>
      </c>
      <c r="B152" s="65" t="s">
        <v>64</v>
      </c>
      <c r="C152" s="74">
        <v>188.53</v>
      </c>
      <c r="D152" s="40">
        <v>188.53</v>
      </c>
      <c r="E152" s="37">
        <f t="shared" si="16"/>
        <v>100</v>
      </c>
      <c r="F152" s="40">
        <v>188.53</v>
      </c>
      <c r="G152" s="38">
        <f t="shared" si="17"/>
        <v>100</v>
      </c>
      <c r="H152" s="40">
        <v>188.53</v>
      </c>
      <c r="I152" s="38">
        <f t="shared" si="17"/>
        <v>100</v>
      </c>
      <c r="J152" s="40">
        <v>188.53</v>
      </c>
      <c r="K152" s="38">
        <f t="shared" si="17"/>
        <v>100</v>
      </c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  <c r="IX152" s="1"/>
    </row>
    <row r="153" spans="1:258" ht="21.75" customHeight="1">
      <c r="A153" s="54" t="s">
        <v>161</v>
      </c>
      <c r="B153" s="65" t="s">
        <v>65</v>
      </c>
      <c r="C153" s="74">
        <v>9.43</v>
      </c>
      <c r="D153" s="40">
        <v>9.43</v>
      </c>
      <c r="E153" s="37">
        <f t="shared" si="16"/>
        <v>100</v>
      </c>
      <c r="F153" s="40">
        <v>9.43</v>
      </c>
      <c r="G153" s="38">
        <f t="shared" si="17"/>
        <v>100</v>
      </c>
      <c r="H153" s="40">
        <v>9.43</v>
      </c>
      <c r="I153" s="38">
        <f t="shared" si="17"/>
        <v>100</v>
      </c>
      <c r="J153" s="40">
        <v>9.43</v>
      </c>
      <c r="K153" s="38">
        <f t="shared" si="17"/>
        <v>100</v>
      </c>
    </row>
    <row r="154" spans="1:258" ht="40.5" customHeight="1">
      <c r="A154" s="54" t="s">
        <v>162</v>
      </c>
      <c r="B154" s="65" t="s">
        <v>65</v>
      </c>
      <c r="C154" s="74">
        <v>12.96</v>
      </c>
      <c r="D154" s="40">
        <v>12.96</v>
      </c>
      <c r="E154" s="37">
        <f t="shared" ref="E154" si="18">D154/C154*100</f>
        <v>100</v>
      </c>
      <c r="F154" s="40">
        <v>13</v>
      </c>
      <c r="G154" s="38">
        <f t="shared" ref="G154:K154" si="19">F154/D154*100</f>
        <v>100.30864197530865</v>
      </c>
      <c r="H154" s="40">
        <v>13</v>
      </c>
      <c r="I154" s="38">
        <f t="shared" si="19"/>
        <v>100</v>
      </c>
      <c r="J154" s="40">
        <v>13</v>
      </c>
      <c r="K154" s="38">
        <f t="shared" si="19"/>
        <v>100</v>
      </c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  <c r="AD154" s="20"/>
      <c r="AE154" s="20"/>
      <c r="AF154" s="20"/>
      <c r="AG154" s="20"/>
      <c r="AH154" s="20"/>
      <c r="AI154" s="20"/>
      <c r="AJ154" s="20"/>
      <c r="AK154" s="20"/>
      <c r="AL154" s="20"/>
      <c r="AM154" s="20"/>
      <c r="AN154" s="20"/>
      <c r="AO154" s="20"/>
      <c r="AP154" s="20"/>
      <c r="AQ154" s="20"/>
      <c r="AR154" s="20"/>
      <c r="AS154" s="20"/>
      <c r="AT154" s="20"/>
      <c r="AU154" s="20"/>
      <c r="AV154" s="20"/>
      <c r="AW154" s="20"/>
      <c r="AX154" s="20"/>
      <c r="AY154" s="20"/>
      <c r="AZ154" s="20"/>
      <c r="BA154" s="20"/>
      <c r="BB154" s="20"/>
      <c r="BC154" s="20"/>
      <c r="BD154" s="20"/>
      <c r="BE154" s="20"/>
      <c r="BF154" s="20"/>
      <c r="BG154" s="20"/>
      <c r="BH154" s="20"/>
      <c r="BI154" s="20"/>
      <c r="BJ154" s="20"/>
      <c r="BK154" s="20"/>
      <c r="BL154" s="20"/>
      <c r="BM154" s="20"/>
      <c r="BN154" s="20"/>
      <c r="BO154" s="20"/>
      <c r="BP154" s="20"/>
      <c r="BQ154" s="20"/>
      <c r="BR154" s="20"/>
      <c r="BS154" s="20"/>
      <c r="BT154" s="20"/>
      <c r="BU154" s="20"/>
      <c r="BV154" s="20"/>
      <c r="BW154" s="20"/>
      <c r="BX154" s="20"/>
      <c r="BY154" s="20"/>
      <c r="BZ154" s="20"/>
      <c r="CA154" s="20"/>
      <c r="CB154" s="20"/>
      <c r="CC154" s="20"/>
      <c r="CD154" s="20"/>
      <c r="CE154" s="20"/>
      <c r="CF154" s="20"/>
      <c r="CG154" s="20"/>
      <c r="CH154" s="20"/>
      <c r="CI154" s="20"/>
      <c r="CJ154" s="20"/>
      <c r="CK154" s="20"/>
      <c r="CL154" s="20"/>
      <c r="CM154" s="20"/>
      <c r="CN154" s="20"/>
      <c r="CO154" s="20"/>
      <c r="CP154" s="20"/>
      <c r="CQ154" s="20"/>
      <c r="CR154" s="20"/>
      <c r="CS154" s="20"/>
      <c r="CT154" s="20"/>
      <c r="CU154" s="20"/>
      <c r="CV154" s="20"/>
      <c r="CW154" s="20"/>
      <c r="CX154" s="20"/>
      <c r="CY154" s="20"/>
      <c r="CZ154" s="20"/>
      <c r="DA154" s="20"/>
      <c r="DB154" s="20"/>
      <c r="DC154" s="20"/>
      <c r="DD154" s="20"/>
      <c r="DE154" s="20"/>
      <c r="DF154" s="20"/>
      <c r="DG154" s="20"/>
      <c r="DH154" s="20"/>
      <c r="DI154" s="20"/>
      <c r="DJ154" s="20"/>
      <c r="DK154" s="20"/>
      <c r="DL154" s="20"/>
      <c r="DM154" s="20"/>
      <c r="DN154" s="20"/>
      <c r="DO154" s="20"/>
      <c r="DP154" s="20"/>
      <c r="DQ154" s="20"/>
      <c r="DR154" s="20"/>
      <c r="DS154" s="20"/>
      <c r="DT154" s="20"/>
      <c r="DU154" s="20"/>
      <c r="DV154" s="20"/>
      <c r="DW154" s="20"/>
      <c r="DX154" s="20"/>
      <c r="DY154" s="20"/>
      <c r="DZ154" s="20"/>
      <c r="EA154" s="20"/>
      <c r="EB154" s="20"/>
      <c r="EC154" s="20"/>
      <c r="ED154" s="20"/>
      <c r="EE154" s="20"/>
      <c r="EF154" s="20"/>
      <c r="EG154" s="20"/>
      <c r="EH154" s="20"/>
      <c r="EI154" s="20"/>
      <c r="EJ154" s="20"/>
      <c r="EK154" s="20"/>
      <c r="EL154" s="20"/>
      <c r="EM154" s="20"/>
      <c r="EN154" s="20"/>
      <c r="EO154" s="20"/>
      <c r="EP154" s="20"/>
      <c r="EQ154" s="20"/>
      <c r="ER154" s="20"/>
      <c r="ES154" s="20"/>
      <c r="ET154" s="20"/>
      <c r="EU154" s="20"/>
      <c r="EV154" s="20"/>
      <c r="EW154" s="20"/>
      <c r="EX154" s="20"/>
      <c r="EY154" s="20"/>
      <c r="EZ154" s="20"/>
      <c r="FA154" s="20"/>
      <c r="FB154" s="20"/>
      <c r="FC154" s="20"/>
      <c r="FD154" s="20"/>
      <c r="FE154" s="20"/>
      <c r="FF154" s="20"/>
      <c r="FG154" s="20"/>
      <c r="FH154" s="20"/>
      <c r="FI154" s="20"/>
      <c r="FJ154" s="20"/>
      <c r="FK154" s="20"/>
      <c r="FL154" s="20"/>
      <c r="FM154" s="20"/>
      <c r="FN154" s="20"/>
      <c r="FO154" s="20"/>
      <c r="FP154" s="20"/>
      <c r="FQ154" s="20"/>
      <c r="FR154" s="20"/>
      <c r="FS154" s="20"/>
      <c r="FT154" s="20"/>
      <c r="FU154" s="20"/>
      <c r="FV154" s="20"/>
      <c r="FW154" s="20"/>
      <c r="FX154" s="20"/>
      <c r="FY154" s="20"/>
      <c r="FZ154" s="20"/>
      <c r="GA154" s="20"/>
      <c r="GB154" s="20"/>
      <c r="GC154" s="20"/>
      <c r="GD154" s="20"/>
      <c r="GE154" s="20"/>
      <c r="GF154" s="20"/>
      <c r="GG154" s="20"/>
      <c r="GH154" s="20"/>
      <c r="GI154" s="20"/>
      <c r="GJ154" s="20"/>
      <c r="GK154" s="20"/>
      <c r="GL154" s="20"/>
      <c r="GM154" s="20"/>
      <c r="GN154" s="20"/>
      <c r="GO154" s="20"/>
      <c r="GP154" s="20"/>
      <c r="GQ154" s="20"/>
      <c r="GR154" s="20"/>
      <c r="GS154" s="20"/>
      <c r="GT154" s="20"/>
      <c r="GU154" s="20"/>
      <c r="GV154" s="20"/>
      <c r="GW154" s="20"/>
      <c r="GX154" s="20"/>
      <c r="GY154" s="20"/>
      <c r="GZ154" s="20"/>
      <c r="HA154" s="20"/>
      <c r="HB154" s="20"/>
      <c r="HC154" s="20"/>
      <c r="HD154" s="20"/>
      <c r="HE154" s="20"/>
      <c r="HF154" s="20"/>
      <c r="HG154" s="20"/>
      <c r="HH154" s="20"/>
      <c r="HI154" s="20"/>
      <c r="HJ154" s="20"/>
      <c r="HK154" s="20"/>
      <c r="HL154" s="20"/>
      <c r="HM154" s="20"/>
      <c r="HN154" s="20"/>
      <c r="HO154" s="20"/>
      <c r="HP154" s="20"/>
      <c r="HQ154" s="20"/>
      <c r="HR154" s="20"/>
      <c r="HS154" s="20"/>
      <c r="HT154" s="20"/>
      <c r="HU154" s="20"/>
      <c r="HV154" s="20"/>
      <c r="HW154" s="20"/>
      <c r="HX154" s="20"/>
      <c r="HY154" s="20"/>
      <c r="HZ154" s="20"/>
      <c r="IA154" s="20"/>
      <c r="IB154" s="20"/>
      <c r="IC154" s="20"/>
      <c r="ID154" s="20"/>
      <c r="IE154" s="20"/>
      <c r="IF154" s="20"/>
      <c r="IG154" s="20"/>
      <c r="IH154" s="20"/>
      <c r="II154" s="20"/>
      <c r="IJ154" s="20"/>
      <c r="IK154" s="20"/>
      <c r="IL154" s="20"/>
      <c r="IM154" s="20"/>
      <c r="IN154" s="20"/>
      <c r="IO154" s="20"/>
      <c r="IP154" s="20"/>
      <c r="IQ154" s="20"/>
      <c r="IR154" s="20"/>
      <c r="IS154" s="20"/>
      <c r="IT154" s="20"/>
      <c r="IU154" s="20"/>
      <c r="IV154" s="20"/>
      <c r="IW154" s="20"/>
      <c r="IX154" s="20"/>
    </row>
    <row r="155" spans="1:258" ht="39" customHeight="1">
      <c r="A155" s="54" t="s">
        <v>163</v>
      </c>
      <c r="B155" s="65" t="s">
        <v>65</v>
      </c>
      <c r="C155" s="74">
        <v>59.7</v>
      </c>
      <c r="D155" s="40">
        <v>59.7</v>
      </c>
      <c r="E155" s="37">
        <f t="shared" si="16"/>
        <v>100</v>
      </c>
      <c r="F155" s="40">
        <v>59.7</v>
      </c>
      <c r="G155" s="38">
        <f t="shared" si="17"/>
        <v>100</v>
      </c>
      <c r="H155" s="40">
        <v>59.7</v>
      </c>
      <c r="I155" s="38">
        <f t="shared" si="17"/>
        <v>100</v>
      </c>
      <c r="J155" s="40">
        <v>59.7</v>
      </c>
      <c r="K155" s="38">
        <f t="shared" si="17"/>
        <v>100</v>
      </c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  <c r="AD155" s="20"/>
      <c r="AE155" s="20"/>
      <c r="AF155" s="20"/>
      <c r="AG155" s="20"/>
      <c r="AH155" s="20"/>
      <c r="AI155" s="20"/>
      <c r="AJ155" s="20"/>
      <c r="AK155" s="20"/>
      <c r="AL155" s="20"/>
      <c r="AM155" s="20"/>
      <c r="AN155" s="20"/>
      <c r="AO155" s="20"/>
      <c r="AP155" s="20"/>
      <c r="AQ155" s="20"/>
      <c r="AR155" s="20"/>
      <c r="AS155" s="20"/>
      <c r="AT155" s="20"/>
      <c r="AU155" s="20"/>
      <c r="AV155" s="20"/>
      <c r="AW155" s="20"/>
      <c r="AX155" s="20"/>
      <c r="AY155" s="20"/>
      <c r="AZ155" s="20"/>
      <c r="BA155" s="20"/>
      <c r="BB155" s="20"/>
      <c r="BC155" s="20"/>
      <c r="BD155" s="20"/>
      <c r="BE155" s="20"/>
      <c r="BF155" s="20"/>
      <c r="BG155" s="20"/>
      <c r="BH155" s="20"/>
      <c r="BI155" s="20"/>
      <c r="BJ155" s="20"/>
      <c r="BK155" s="20"/>
      <c r="BL155" s="20"/>
      <c r="BM155" s="20"/>
      <c r="BN155" s="20"/>
      <c r="BO155" s="20"/>
      <c r="BP155" s="20"/>
      <c r="BQ155" s="20"/>
      <c r="BR155" s="20"/>
      <c r="BS155" s="20"/>
      <c r="BT155" s="20"/>
      <c r="BU155" s="20"/>
      <c r="BV155" s="20"/>
      <c r="BW155" s="20"/>
      <c r="BX155" s="20"/>
      <c r="BY155" s="20"/>
      <c r="BZ155" s="20"/>
      <c r="CA155" s="20"/>
      <c r="CB155" s="20"/>
      <c r="CC155" s="20"/>
      <c r="CD155" s="20"/>
      <c r="CE155" s="20"/>
      <c r="CF155" s="20"/>
      <c r="CG155" s="20"/>
      <c r="CH155" s="20"/>
      <c r="CI155" s="20"/>
      <c r="CJ155" s="20"/>
      <c r="CK155" s="20"/>
      <c r="CL155" s="20"/>
      <c r="CM155" s="20"/>
      <c r="CN155" s="20"/>
      <c r="CO155" s="20"/>
      <c r="CP155" s="20"/>
      <c r="CQ155" s="20"/>
      <c r="CR155" s="20"/>
      <c r="CS155" s="20"/>
      <c r="CT155" s="20"/>
      <c r="CU155" s="20"/>
      <c r="CV155" s="20"/>
      <c r="CW155" s="20"/>
      <c r="CX155" s="20"/>
      <c r="CY155" s="20"/>
      <c r="CZ155" s="20"/>
      <c r="DA155" s="20"/>
      <c r="DB155" s="20"/>
      <c r="DC155" s="20"/>
      <c r="DD155" s="20"/>
      <c r="DE155" s="20"/>
      <c r="DF155" s="20"/>
      <c r="DG155" s="20"/>
      <c r="DH155" s="20"/>
      <c r="DI155" s="20"/>
      <c r="DJ155" s="20"/>
      <c r="DK155" s="20"/>
      <c r="DL155" s="20"/>
      <c r="DM155" s="20"/>
      <c r="DN155" s="20"/>
      <c r="DO155" s="20"/>
      <c r="DP155" s="20"/>
      <c r="DQ155" s="20"/>
      <c r="DR155" s="20"/>
      <c r="DS155" s="20"/>
      <c r="DT155" s="20"/>
      <c r="DU155" s="20"/>
      <c r="DV155" s="20"/>
      <c r="DW155" s="20"/>
      <c r="DX155" s="20"/>
      <c r="DY155" s="20"/>
      <c r="DZ155" s="20"/>
      <c r="EA155" s="20"/>
      <c r="EB155" s="20"/>
      <c r="EC155" s="20"/>
      <c r="ED155" s="20"/>
      <c r="EE155" s="20"/>
      <c r="EF155" s="20"/>
      <c r="EG155" s="20"/>
      <c r="EH155" s="20"/>
      <c r="EI155" s="20"/>
      <c r="EJ155" s="20"/>
      <c r="EK155" s="20"/>
      <c r="EL155" s="20"/>
      <c r="EM155" s="20"/>
      <c r="EN155" s="20"/>
      <c r="EO155" s="20"/>
      <c r="EP155" s="20"/>
      <c r="EQ155" s="20"/>
      <c r="ER155" s="20"/>
      <c r="ES155" s="20"/>
      <c r="ET155" s="20"/>
      <c r="EU155" s="20"/>
      <c r="EV155" s="20"/>
      <c r="EW155" s="20"/>
      <c r="EX155" s="20"/>
      <c r="EY155" s="20"/>
      <c r="EZ155" s="20"/>
      <c r="FA155" s="20"/>
      <c r="FB155" s="20"/>
      <c r="FC155" s="20"/>
      <c r="FD155" s="20"/>
      <c r="FE155" s="20"/>
      <c r="FF155" s="20"/>
      <c r="FG155" s="20"/>
      <c r="FH155" s="20"/>
      <c r="FI155" s="20"/>
      <c r="FJ155" s="20"/>
      <c r="FK155" s="20"/>
      <c r="FL155" s="20"/>
      <c r="FM155" s="20"/>
      <c r="FN155" s="20"/>
      <c r="FO155" s="20"/>
      <c r="FP155" s="20"/>
      <c r="FQ155" s="20"/>
      <c r="FR155" s="20"/>
      <c r="FS155" s="20"/>
      <c r="FT155" s="20"/>
      <c r="FU155" s="20"/>
      <c r="FV155" s="20"/>
      <c r="FW155" s="20"/>
      <c r="FX155" s="20"/>
      <c r="FY155" s="20"/>
      <c r="FZ155" s="20"/>
      <c r="GA155" s="20"/>
      <c r="GB155" s="20"/>
      <c r="GC155" s="20"/>
      <c r="GD155" s="20"/>
      <c r="GE155" s="20"/>
      <c r="GF155" s="20"/>
      <c r="GG155" s="20"/>
      <c r="GH155" s="20"/>
      <c r="GI155" s="20"/>
      <c r="GJ155" s="20"/>
      <c r="GK155" s="20"/>
      <c r="GL155" s="20"/>
      <c r="GM155" s="20"/>
      <c r="GN155" s="20"/>
      <c r="GO155" s="20"/>
      <c r="GP155" s="20"/>
      <c r="GQ155" s="20"/>
      <c r="GR155" s="20"/>
      <c r="GS155" s="20"/>
      <c r="GT155" s="20"/>
      <c r="GU155" s="20"/>
      <c r="GV155" s="20"/>
      <c r="GW155" s="20"/>
      <c r="GX155" s="20"/>
      <c r="GY155" s="20"/>
      <c r="GZ155" s="20"/>
      <c r="HA155" s="20"/>
      <c r="HB155" s="20"/>
      <c r="HC155" s="20"/>
      <c r="HD155" s="20"/>
      <c r="HE155" s="20"/>
      <c r="HF155" s="20"/>
      <c r="HG155" s="20"/>
      <c r="HH155" s="20"/>
      <c r="HI155" s="20"/>
      <c r="HJ155" s="20"/>
      <c r="HK155" s="20"/>
      <c r="HL155" s="20"/>
      <c r="HM155" s="20"/>
      <c r="HN155" s="20"/>
      <c r="HO155" s="20"/>
      <c r="HP155" s="20"/>
      <c r="HQ155" s="20"/>
      <c r="HR155" s="20"/>
      <c r="HS155" s="20"/>
      <c r="HT155" s="20"/>
      <c r="HU155" s="20"/>
      <c r="HV155" s="20"/>
      <c r="HW155" s="20"/>
      <c r="HX155" s="20"/>
      <c r="HY155" s="20"/>
      <c r="HZ155" s="20"/>
      <c r="IA155" s="20"/>
      <c r="IB155" s="20"/>
      <c r="IC155" s="20"/>
      <c r="ID155" s="20"/>
      <c r="IE155" s="20"/>
      <c r="IF155" s="20"/>
      <c r="IG155" s="20"/>
      <c r="IH155" s="20"/>
      <c r="II155" s="20"/>
      <c r="IJ155" s="20"/>
      <c r="IK155" s="20"/>
      <c r="IL155" s="20"/>
      <c r="IM155" s="20"/>
      <c r="IN155" s="20"/>
      <c r="IO155" s="20"/>
      <c r="IP155" s="20"/>
      <c r="IQ155" s="20"/>
      <c r="IR155" s="20"/>
      <c r="IS155" s="20"/>
      <c r="IT155" s="20"/>
      <c r="IU155" s="20"/>
      <c r="IV155" s="20"/>
      <c r="IW155" s="20"/>
      <c r="IX155" s="20"/>
    </row>
    <row r="156" spans="1:258" ht="24" customHeight="1">
      <c r="A156" s="54" t="s">
        <v>164</v>
      </c>
      <c r="B156" s="65" t="s">
        <v>65</v>
      </c>
      <c r="C156" s="74">
        <v>51.06</v>
      </c>
      <c r="D156" s="40">
        <v>51.1</v>
      </c>
      <c r="E156" s="37">
        <f t="shared" si="16"/>
        <v>100.07833920877398</v>
      </c>
      <c r="F156" s="40">
        <v>51.1</v>
      </c>
      <c r="G156" s="38">
        <f t="shared" si="17"/>
        <v>100</v>
      </c>
      <c r="H156" s="40">
        <v>51.1</v>
      </c>
      <c r="I156" s="38">
        <f t="shared" si="17"/>
        <v>100</v>
      </c>
      <c r="J156" s="40">
        <v>51.1</v>
      </c>
      <c r="K156" s="38">
        <f t="shared" si="17"/>
        <v>100</v>
      </c>
    </row>
    <row r="157" spans="1:258" ht="29.25" customHeight="1">
      <c r="A157" s="55" t="s">
        <v>165</v>
      </c>
      <c r="B157" s="66" t="s">
        <v>45</v>
      </c>
      <c r="C157" s="74">
        <v>12</v>
      </c>
      <c r="D157" s="40">
        <v>12</v>
      </c>
      <c r="E157" s="37">
        <f t="shared" si="16"/>
        <v>100</v>
      </c>
      <c r="F157" s="40">
        <v>12</v>
      </c>
      <c r="G157" s="38">
        <f t="shared" si="17"/>
        <v>100</v>
      </c>
      <c r="H157" s="40">
        <v>12</v>
      </c>
      <c r="I157" s="38">
        <f t="shared" si="17"/>
        <v>100</v>
      </c>
      <c r="J157" s="40">
        <v>12</v>
      </c>
      <c r="K157" s="38">
        <f t="shared" si="17"/>
        <v>100</v>
      </c>
    </row>
    <row r="158" spans="1:258" ht="22.5" customHeight="1">
      <c r="A158" s="55" t="s">
        <v>104</v>
      </c>
      <c r="B158" s="66" t="s">
        <v>48</v>
      </c>
      <c r="C158" s="74">
        <v>1208</v>
      </c>
      <c r="D158" s="40">
        <v>1208</v>
      </c>
      <c r="E158" s="37">
        <f t="shared" si="16"/>
        <v>100</v>
      </c>
      <c r="F158" s="40">
        <v>1210</v>
      </c>
      <c r="G158" s="38">
        <f t="shared" si="17"/>
        <v>100.16556291390728</v>
      </c>
      <c r="H158" s="40">
        <v>1210</v>
      </c>
      <c r="I158" s="38">
        <f t="shared" si="17"/>
        <v>100</v>
      </c>
      <c r="J158" s="40">
        <v>1210</v>
      </c>
      <c r="K158" s="38">
        <f t="shared" si="17"/>
        <v>100</v>
      </c>
    </row>
    <row r="159" spans="1:258" ht="39" customHeight="1">
      <c r="A159" s="55" t="s">
        <v>49</v>
      </c>
      <c r="B159" s="66" t="s">
        <v>16</v>
      </c>
      <c r="C159" s="78">
        <v>36.6</v>
      </c>
      <c r="D159" s="39">
        <v>36.6</v>
      </c>
      <c r="E159" s="37">
        <f t="shared" si="16"/>
        <v>100</v>
      </c>
      <c r="F159" s="39">
        <v>36.799999999999997</v>
      </c>
      <c r="G159" s="37">
        <f t="shared" si="17"/>
        <v>100.54644808743167</v>
      </c>
      <c r="H159" s="39">
        <v>36.799999999999997</v>
      </c>
      <c r="I159" s="37">
        <f t="shared" si="17"/>
        <v>100</v>
      </c>
      <c r="J159" s="39">
        <v>36.9</v>
      </c>
      <c r="K159" s="37">
        <f t="shared" si="17"/>
        <v>100.2717391304348</v>
      </c>
    </row>
    <row r="160" spans="1:258" s="20" customFormat="1" ht="64.5" customHeight="1">
      <c r="A160" s="56" t="s">
        <v>70</v>
      </c>
      <c r="B160" s="65" t="s">
        <v>45</v>
      </c>
      <c r="C160" s="74">
        <v>360</v>
      </c>
      <c r="D160" s="40">
        <v>360</v>
      </c>
      <c r="E160" s="40">
        <f t="shared" si="16"/>
        <v>100</v>
      </c>
      <c r="F160" s="40">
        <v>364</v>
      </c>
      <c r="G160" s="40">
        <f t="shared" si="17"/>
        <v>101.11111111111111</v>
      </c>
      <c r="H160" s="40">
        <v>364</v>
      </c>
      <c r="I160" s="40">
        <f t="shared" si="17"/>
        <v>100</v>
      </c>
      <c r="J160" s="40">
        <v>364</v>
      </c>
      <c r="K160" s="40">
        <f t="shared" si="17"/>
        <v>100</v>
      </c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  <c r="IW160" s="1"/>
      <c r="IX160" s="1"/>
    </row>
    <row r="161" spans="1:258" ht="18.75">
      <c r="A161" s="61" t="s">
        <v>72</v>
      </c>
      <c r="B161" s="64"/>
      <c r="C161" s="74"/>
      <c r="D161" s="40"/>
      <c r="E161" s="37"/>
      <c r="F161" s="40"/>
      <c r="G161" s="37"/>
      <c r="H161" s="40"/>
      <c r="I161" s="37"/>
      <c r="J161" s="40"/>
      <c r="K161" s="37"/>
    </row>
    <row r="162" spans="1:258" ht="56.25">
      <c r="A162" s="54" t="s">
        <v>73</v>
      </c>
      <c r="B162" s="65" t="s">
        <v>45</v>
      </c>
      <c r="C162" s="74">
        <v>14</v>
      </c>
      <c r="D162" s="40">
        <v>14</v>
      </c>
      <c r="E162" s="40">
        <f t="shared" si="16"/>
        <v>100</v>
      </c>
      <c r="F162" s="40">
        <v>14</v>
      </c>
      <c r="G162" s="40">
        <f t="shared" si="17"/>
        <v>100</v>
      </c>
      <c r="H162" s="40">
        <v>14</v>
      </c>
      <c r="I162" s="40">
        <f t="shared" si="17"/>
        <v>100</v>
      </c>
      <c r="J162" s="40">
        <v>14</v>
      </c>
      <c r="K162" s="40">
        <f t="shared" si="17"/>
        <v>100</v>
      </c>
    </row>
    <row r="163" spans="1:258" ht="23.25" customHeight="1">
      <c r="A163" s="54" t="s">
        <v>75</v>
      </c>
      <c r="B163" s="65" t="s">
        <v>45</v>
      </c>
      <c r="C163" s="74">
        <v>63</v>
      </c>
      <c r="D163" s="40">
        <v>69</v>
      </c>
      <c r="E163" s="40">
        <f t="shared" si="16"/>
        <v>109.52380952380953</v>
      </c>
      <c r="F163" s="40">
        <v>69</v>
      </c>
      <c r="G163" s="40">
        <f t="shared" si="17"/>
        <v>100</v>
      </c>
      <c r="H163" s="40">
        <v>69</v>
      </c>
      <c r="I163" s="40">
        <f t="shared" si="17"/>
        <v>100</v>
      </c>
      <c r="J163" s="40">
        <v>69</v>
      </c>
      <c r="K163" s="40">
        <f t="shared" si="17"/>
        <v>100</v>
      </c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  <c r="AD163" s="20"/>
      <c r="AE163" s="20"/>
      <c r="AF163" s="20"/>
      <c r="AG163" s="20"/>
      <c r="AH163" s="20"/>
      <c r="AI163" s="20"/>
      <c r="AJ163" s="20"/>
      <c r="AK163" s="20"/>
      <c r="AL163" s="20"/>
      <c r="AM163" s="20"/>
      <c r="AN163" s="20"/>
      <c r="AO163" s="20"/>
      <c r="AP163" s="20"/>
      <c r="AQ163" s="20"/>
      <c r="AR163" s="20"/>
      <c r="AS163" s="20"/>
      <c r="AT163" s="20"/>
      <c r="AU163" s="20"/>
      <c r="AV163" s="20"/>
      <c r="AW163" s="20"/>
      <c r="AX163" s="20"/>
      <c r="AY163" s="20"/>
      <c r="AZ163" s="20"/>
      <c r="BA163" s="20"/>
      <c r="BB163" s="20"/>
      <c r="BC163" s="20"/>
      <c r="BD163" s="20"/>
      <c r="BE163" s="20"/>
      <c r="BF163" s="20"/>
      <c r="BG163" s="20"/>
      <c r="BH163" s="20"/>
      <c r="BI163" s="20"/>
      <c r="BJ163" s="20"/>
      <c r="BK163" s="20"/>
      <c r="BL163" s="20"/>
      <c r="BM163" s="20"/>
      <c r="BN163" s="20"/>
      <c r="BO163" s="20"/>
      <c r="BP163" s="20"/>
      <c r="BQ163" s="20"/>
      <c r="BR163" s="20"/>
      <c r="BS163" s="20"/>
      <c r="BT163" s="20"/>
      <c r="BU163" s="20"/>
      <c r="BV163" s="20"/>
      <c r="BW163" s="20"/>
      <c r="BX163" s="20"/>
      <c r="BY163" s="20"/>
      <c r="BZ163" s="20"/>
      <c r="CA163" s="20"/>
      <c r="CB163" s="20"/>
      <c r="CC163" s="20"/>
      <c r="CD163" s="20"/>
      <c r="CE163" s="20"/>
      <c r="CF163" s="20"/>
      <c r="CG163" s="20"/>
      <c r="CH163" s="20"/>
      <c r="CI163" s="20"/>
      <c r="CJ163" s="20"/>
      <c r="CK163" s="20"/>
      <c r="CL163" s="20"/>
      <c r="CM163" s="20"/>
      <c r="CN163" s="20"/>
      <c r="CO163" s="20"/>
      <c r="CP163" s="20"/>
      <c r="CQ163" s="20"/>
      <c r="CR163" s="20"/>
      <c r="CS163" s="20"/>
      <c r="CT163" s="20"/>
      <c r="CU163" s="20"/>
      <c r="CV163" s="20"/>
      <c r="CW163" s="20"/>
      <c r="CX163" s="20"/>
      <c r="CY163" s="20"/>
      <c r="CZ163" s="20"/>
      <c r="DA163" s="20"/>
      <c r="DB163" s="20"/>
      <c r="DC163" s="20"/>
      <c r="DD163" s="20"/>
      <c r="DE163" s="20"/>
      <c r="DF163" s="20"/>
      <c r="DG163" s="20"/>
      <c r="DH163" s="20"/>
      <c r="DI163" s="20"/>
      <c r="DJ163" s="20"/>
      <c r="DK163" s="20"/>
      <c r="DL163" s="20"/>
      <c r="DM163" s="20"/>
      <c r="DN163" s="20"/>
      <c r="DO163" s="20"/>
      <c r="DP163" s="20"/>
      <c r="DQ163" s="20"/>
      <c r="DR163" s="20"/>
      <c r="DS163" s="20"/>
      <c r="DT163" s="20"/>
      <c r="DU163" s="20"/>
      <c r="DV163" s="20"/>
      <c r="DW163" s="20"/>
      <c r="DX163" s="20"/>
      <c r="DY163" s="20"/>
      <c r="DZ163" s="20"/>
      <c r="EA163" s="20"/>
      <c r="EB163" s="20"/>
      <c r="EC163" s="20"/>
      <c r="ED163" s="20"/>
      <c r="EE163" s="20"/>
      <c r="EF163" s="20"/>
      <c r="EG163" s="20"/>
      <c r="EH163" s="20"/>
      <c r="EI163" s="20"/>
      <c r="EJ163" s="20"/>
      <c r="EK163" s="20"/>
      <c r="EL163" s="20"/>
      <c r="EM163" s="20"/>
      <c r="EN163" s="20"/>
      <c r="EO163" s="20"/>
      <c r="EP163" s="20"/>
      <c r="EQ163" s="20"/>
      <c r="ER163" s="20"/>
      <c r="ES163" s="20"/>
      <c r="ET163" s="20"/>
      <c r="EU163" s="20"/>
      <c r="EV163" s="20"/>
      <c r="EW163" s="20"/>
      <c r="EX163" s="20"/>
      <c r="EY163" s="20"/>
      <c r="EZ163" s="20"/>
      <c r="FA163" s="20"/>
      <c r="FB163" s="20"/>
      <c r="FC163" s="20"/>
      <c r="FD163" s="20"/>
      <c r="FE163" s="20"/>
      <c r="FF163" s="20"/>
      <c r="FG163" s="20"/>
      <c r="FH163" s="20"/>
      <c r="FI163" s="20"/>
      <c r="FJ163" s="20"/>
      <c r="FK163" s="20"/>
      <c r="FL163" s="20"/>
      <c r="FM163" s="20"/>
      <c r="FN163" s="20"/>
      <c r="FO163" s="20"/>
      <c r="FP163" s="20"/>
      <c r="FQ163" s="20"/>
      <c r="FR163" s="20"/>
      <c r="FS163" s="20"/>
      <c r="FT163" s="20"/>
      <c r="FU163" s="20"/>
      <c r="FV163" s="20"/>
      <c r="FW163" s="20"/>
      <c r="FX163" s="20"/>
      <c r="FY163" s="20"/>
      <c r="FZ163" s="20"/>
      <c r="GA163" s="20"/>
      <c r="GB163" s="20"/>
      <c r="GC163" s="20"/>
      <c r="GD163" s="20"/>
      <c r="GE163" s="20"/>
      <c r="GF163" s="20"/>
      <c r="GG163" s="20"/>
      <c r="GH163" s="20"/>
      <c r="GI163" s="20"/>
      <c r="GJ163" s="20"/>
      <c r="GK163" s="20"/>
      <c r="GL163" s="20"/>
      <c r="GM163" s="20"/>
      <c r="GN163" s="20"/>
      <c r="GO163" s="20"/>
      <c r="GP163" s="20"/>
      <c r="GQ163" s="20"/>
      <c r="GR163" s="20"/>
      <c r="GS163" s="20"/>
      <c r="GT163" s="20"/>
      <c r="GU163" s="20"/>
      <c r="GV163" s="20"/>
      <c r="GW163" s="20"/>
      <c r="GX163" s="20"/>
      <c r="GY163" s="20"/>
      <c r="GZ163" s="20"/>
      <c r="HA163" s="20"/>
      <c r="HB163" s="20"/>
      <c r="HC163" s="20"/>
      <c r="HD163" s="20"/>
      <c r="HE163" s="20"/>
      <c r="HF163" s="20"/>
      <c r="HG163" s="20"/>
      <c r="HH163" s="20"/>
      <c r="HI163" s="20"/>
      <c r="HJ163" s="20"/>
      <c r="HK163" s="20"/>
      <c r="HL163" s="20"/>
      <c r="HM163" s="20"/>
      <c r="HN163" s="20"/>
      <c r="HO163" s="20"/>
      <c r="HP163" s="20"/>
      <c r="HQ163" s="20"/>
      <c r="HR163" s="20"/>
      <c r="HS163" s="20"/>
      <c r="HT163" s="20"/>
      <c r="HU163" s="20"/>
      <c r="HV163" s="20"/>
      <c r="HW163" s="20"/>
      <c r="HX163" s="20"/>
      <c r="HY163" s="20"/>
      <c r="HZ163" s="20"/>
      <c r="IA163" s="20"/>
      <c r="IB163" s="20"/>
      <c r="IC163" s="20"/>
      <c r="ID163" s="20"/>
      <c r="IE163" s="20"/>
      <c r="IF163" s="20"/>
      <c r="IG163" s="20"/>
      <c r="IH163" s="20"/>
      <c r="II163" s="20"/>
      <c r="IJ163" s="20"/>
      <c r="IK163" s="20"/>
      <c r="IL163" s="20"/>
      <c r="IM163" s="20"/>
      <c r="IN163" s="20"/>
      <c r="IO163" s="20"/>
      <c r="IP163" s="20"/>
      <c r="IQ163" s="20"/>
      <c r="IR163" s="20"/>
      <c r="IS163" s="20"/>
      <c r="IT163" s="20"/>
      <c r="IU163" s="20"/>
      <c r="IV163" s="20"/>
      <c r="IW163" s="20"/>
      <c r="IX163" s="20"/>
    </row>
    <row r="164" spans="1:258" s="20" customFormat="1" ht="37.5" customHeight="1">
      <c r="A164" s="54" t="s">
        <v>71</v>
      </c>
      <c r="B164" s="65" t="s">
        <v>45</v>
      </c>
      <c r="C164" s="74">
        <v>283</v>
      </c>
      <c r="D164" s="40">
        <v>281</v>
      </c>
      <c r="E164" s="40">
        <f t="shared" si="16"/>
        <v>99.293286219081267</v>
      </c>
      <c r="F164" s="40">
        <v>283</v>
      </c>
      <c r="G164" s="40">
        <f t="shared" si="17"/>
        <v>100.71174377224199</v>
      </c>
      <c r="H164" s="40">
        <v>285</v>
      </c>
      <c r="I164" s="40">
        <f t="shared" si="17"/>
        <v>100.70671378091873</v>
      </c>
      <c r="J164" s="40">
        <v>285</v>
      </c>
      <c r="K164" s="40">
        <f t="shared" si="17"/>
        <v>100</v>
      </c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  <c r="IV164" s="1"/>
      <c r="IW164" s="1"/>
      <c r="IX164" s="1"/>
    </row>
    <row r="165" spans="1:258" s="20" customFormat="1" ht="24.75" customHeight="1">
      <c r="A165" s="56" t="s">
        <v>10</v>
      </c>
      <c r="B165" s="64"/>
      <c r="C165" s="74"/>
      <c r="D165" s="40"/>
      <c r="E165" s="37"/>
      <c r="F165" s="40"/>
      <c r="G165" s="37"/>
      <c r="H165" s="40"/>
      <c r="I165" s="37"/>
      <c r="J165" s="40"/>
      <c r="K165" s="37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  <c r="IW165" s="1"/>
      <c r="IX165" s="1"/>
    </row>
    <row r="166" spans="1:258" ht="42.75" hidden="1" customHeight="1">
      <c r="A166" s="55" t="s">
        <v>54</v>
      </c>
      <c r="B166" s="66" t="s">
        <v>16</v>
      </c>
      <c r="C166" s="78">
        <v>97.5</v>
      </c>
      <c r="D166" s="39">
        <v>97.5</v>
      </c>
      <c r="E166" s="37">
        <f>D166/C166*100</f>
        <v>100</v>
      </c>
      <c r="F166" s="39">
        <v>97.5</v>
      </c>
      <c r="G166" s="37">
        <f t="shared" ref="G166:K166" si="20">F166/D166*100</f>
        <v>100</v>
      </c>
      <c r="H166" s="39">
        <v>97.5</v>
      </c>
      <c r="I166" s="37">
        <f t="shared" si="20"/>
        <v>100</v>
      </c>
      <c r="J166" s="39">
        <v>97.5</v>
      </c>
      <c r="K166" s="37">
        <f t="shared" si="20"/>
        <v>100</v>
      </c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  <c r="AD166" s="20"/>
      <c r="AE166" s="20"/>
      <c r="AF166" s="20"/>
      <c r="AG166" s="20"/>
      <c r="AH166" s="20"/>
      <c r="AI166" s="20"/>
      <c r="AJ166" s="20"/>
      <c r="AK166" s="20"/>
      <c r="AL166" s="20"/>
      <c r="AM166" s="20"/>
      <c r="AN166" s="20"/>
      <c r="AO166" s="20"/>
      <c r="AP166" s="20"/>
      <c r="AQ166" s="20"/>
      <c r="AR166" s="20"/>
      <c r="AS166" s="20"/>
      <c r="AT166" s="20"/>
      <c r="AU166" s="20"/>
      <c r="AV166" s="20"/>
      <c r="AW166" s="20"/>
      <c r="AX166" s="20"/>
      <c r="AY166" s="20"/>
      <c r="AZ166" s="20"/>
      <c r="BA166" s="20"/>
      <c r="BB166" s="20"/>
      <c r="BC166" s="20"/>
      <c r="BD166" s="20"/>
      <c r="BE166" s="20"/>
      <c r="BF166" s="20"/>
      <c r="BG166" s="20"/>
      <c r="BH166" s="20"/>
      <c r="BI166" s="20"/>
      <c r="BJ166" s="20"/>
      <c r="BK166" s="20"/>
      <c r="BL166" s="20"/>
      <c r="BM166" s="20"/>
      <c r="BN166" s="20"/>
      <c r="BO166" s="20"/>
      <c r="BP166" s="20"/>
      <c r="BQ166" s="20"/>
      <c r="BR166" s="20"/>
      <c r="BS166" s="20"/>
      <c r="BT166" s="20"/>
      <c r="BU166" s="20"/>
      <c r="BV166" s="20"/>
      <c r="BW166" s="20"/>
      <c r="BX166" s="20"/>
      <c r="BY166" s="20"/>
      <c r="BZ166" s="20"/>
      <c r="CA166" s="20"/>
      <c r="CB166" s="20"/>
      <c r="CC166" s="20"/>
      <c r="CD166" s="20"/>
      <c r="CE166" s="20"/>
      <c r="CF166" s="20"/>
      <c r="CG166" s="20"/>
      <c r="CH166" s="20"/>
      <c r="CI166" s="20"/>
      <c r="CJ166" s="20"/>
      <c r="CK166" s="20"/>
      <c r="CL166" s="20"/>
      <c r="CM166" s="20"/>
      <c r="CN166" s="20"/>
      <c r="CO166" s="20"/>
      <c r="CP166" s="20"/>
      <c r="CQ166" s="20"/>
      <c r="CR166" s="20"/>
      <c r="CS166" s="20"/>
      <c r="CT166" s="20"/>
      <c r="CU166" s="20"/>
      <c r="CV166" s="20"/>
      <c r="CW166" s="20"/>
      <c r="CX166" s="20"/>
      <c r="CY166" s="20"/>
      <c r="CZ166" s="20"/>
      <c r="DA166" s="20"/>
      <c r="DB166" s="20"/>
      <c r="DC166" s="20"/>
      <c r="DD166" s="20"/>
      <c r="DE166" s="20"/>
      <c r="DF166" s="20"/>
      <c r="DG166" s="20"/>
      <c r="DH166" s="20"/>
      <c r="DI166" s="20"/>
      <c r="DJ166" s="20"/>
      <c r="DK166" s="20"/>
      <c r="DL166" s="20"/>
      <c r="DM166" s="20"/>
      <c r="DN166" s="20"/>
      <c r="DO166" s="20"/>
      <c r="DP166" s="20"/>
      <c r="DQ166" s="20"/>
      <c r="DR166" s="20"/>
      <c r="DS166" s="20"/>
      <c r="DT166" s="20"/>
      <c r="DU166" s="20"/>
      <c r="DV166" s="20"/>
      <c r="DW166" s="20"/>
      <c r="DX166" s="20"/>
      <c r="DY166" s="20"/>
      <c r="DZ166" s="20"/>
      <c r="EA166" s="20"/>
      <c r="EB166" s="20"/>
      <c r="EC166" s="20"/>
      <c r="ED166" s="20"/>
      <c r="EE166" s="20"/>
      <c r="EF166" s="20"/>
      <c r="EG166" s="20"/>
      <c r="EH166" s="20"/>
      <c r="EI166" s="20"/>
      <c r="EJ166" s="20"/>
      <c r="EK166" s="20"/>
      <c r="EL166" s="20"/>
      <c r="EM166" s="20"/>
      <c r="EN166" s="20"/>
      <c r="EO166" s="20"/>
      <c r="EP166" s="20"/>
      <c r="EQ166" s="20"/>
      <c r="ER166" s="20"/>
      <c r="ES166" s="20"/>
      <c r="ET166" s="20"/>
      <c r="EU166" s="20"/>
      <c r="EV166" s="20"/>
      <c r="EW166" s="20"/>
      <c r="EX166" s="20"/>
      <c r="EY166" s="20"/>
      <c r="EZ166" s="20"/>
      <c r="FA166" s="20"/>
      <c r="FB166" s="20"/>
      <c r="FC166" s="20"/>
      <c r="FD166" s="20"/>
      <c r="FE166" s="20"/>
      <c r="FF166" s="20"/>
      <c r="FG166" s="20"/>
      <c r="FH166" s="20"/>
      <c r="FI166" s="20"/>
      <c r="FJ166" s="20"/>
      <c r="FK166" s="20"/>
      <c r="FL166" s="20"/>
      <c r="FM166" s="20"/>
      <c r="FN166" s="20"/>
      <c r="FO166" s="20"/>
      <c r="FP166" s="20"/>
      <c r="FQ166" s="20"/>
      <c r="FR166" s="20"/>
      <c r="FS166" s="20"/>
      <c r="FT166" s="20"/>
      <c r="FU166" s="20"/>
      <c r="FV166" s="20"/>
      <c r="FW166" s="20"/>
      <c r="FX166" s="20"/>
      <c r="FY166" s="20"/>
      <c r="FZ166" s="20"/>
      <c r="GA166" s="20"/>
      <c r="GB166" s="20"/>
      <c r="GC166" s="20"/>
      <c r="GD166" s="20"/>
      <c r="GE166" s="20"/>
      <c r="GF166" s="20"/>
      <c r="GG166" s="20"/>
      <c r="GH166" s="20"/>
      <c r="GI166" s="20"/>
      <c r="GJ166" s="20"/>
      <c r="GK166" s="20"/>
      <c r="GL166" s="20"/>
      <c r="GM166" s="20"/>
      <c r="GN166" s="20"/>
      <c r="GO166" s="20"/>
      <c r="GP166" s="20"/>
      <c r="GQ166" s="20"/>
      <c r="GR166" s="20"/>
      <c r="GS166" s="20"/>
      <c r="GT166" s="20"/>
      <c r="GU166" s="20"/>
      <c r="GV166" s="20"/>
      <c r="GW166" s="20"/>
      <c r="GX166" s="20"/>
      <c r="GY166" s="20"/>
      <c r="GZ166" s="20"/>
      <c r="HA166" s="20"/>
      <c r="HB166" s="20"/>
      <c r="HC166" s="20"/>
      <c r="HD166" s="20"/>
      <c r="HE166" s="20"/>
      <c r="HF166" s="20"/>
      <c r="HG166" s="20"/>
      <c r="HH166" s="20"/>
      <c r="HI166" s="20"/>
      <c r="HJ166" s="20"/>
      <c r="HK166" s="20"/>
      <c r="HL166" s="20"/>
      <c r="HM166" s="20"/>
      <c r="HN166" s="20"/>
      <c r="HO166" s="20"/>
      <c r="HP166" s="20"/>
      <c r="HQ166" s="20"/>
      <c r="HR166" s="20"/>
      <c r="HS166" s="20"/>
      <c r="HT166" s="20"/>
      <c r="HU166" s="20"/>
      <c r="HV166" s="20"/>
      <c r="HW166" s="20"/>
      <c r="HX166" s="20"/>
      <c r="HY166" s="20"/>
      <c r="HZ166" s="20"/>
      <c r="IA166" s="20"/>
      <c r="IB166" s="20"/>
      <c r="IC166" s="20"/>
      <c r="ID166" s="20"/>
      <c r="IE166" s="20"/>
      <c r="IF166" s="20"/>
      <c r="IG166" s="20"/>
      <c r="IH166" s="20"/>
      <c r="II166" s="20"/>
      <c r="IJ166" s="20"/>
      <c r="IK166" s="20"/>
      <c r="IL166" s="20"/>
      <c r="IM166" s="20"/>
      <c r="IN166" s="20"/>
      <c r="IO166" s="20"/>
      <c r="IP166" s="20"/>
      <c r="IQ166" s="20"/>
      <c r="IR166" s="20"/>
      <c r="IS166" s="20"/>
      <c r="IT166" s="20"/>
      <c r="IU166" s="20"/>
      <c r="IV166" s="20"/>
      <c r="IW166" s="20"/>
      <c r="IX166" s="20"/>
    </row>
    <row r="167" spans="1:258" ht="33" customHeight="1">
      <c r="A167" s="55" t="s">
        <v>51</v>
      </c>
      <c r="B167" s="66" t="s">
        <v>50</v>
      </c>
      <c r="C167" s="78">
        <v>19</v>
      </c>
      <c r="D167" s="39">
        <v>19</v>
      </c>
      <c r="E167" s="37">
        <f t="shared" ref="E167:E180" si="21">D167/C167*100</f>
        <v>100</v>
      </c>
      <c r="F167" s="39">
        <v>20</v>
      </c>
      <c r="G167" s="37">
        <f t="shared" ref="G167:K180" si="22">F167/D167*100</f>
        <v>105.26315789473684</v>
      </c>
      <c r="H167" s="39">
        <v>20</v>
      </c>
      <c r="I167" s="37">
        <f t="shared" si="22"/>
        <v>100</v>
      </c>
      <c r="J167" s="39">
        <v>20</v>
      </c>
      <c r="K167" s="37">
        <f t="shared" si="22"/>
        <v>100</v>
      </c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  <c r="AD167" s="20"/>
      <c r="AE167" s="20"/>
      <c r="AF167" s="20"/>
      <c r="AG167" s="20"/>
      <c r="AH167" s="20"/>
      <c r="AI167" s="20"/>
      <c r="AJ167" s="20"/>
      <c r="AK167" s="20"/>
      <c r="AL167" s="20"/>
      <c r="AM167" s="20"/>
      <c r="AN167" s="20"/>
      <c r="AO167" s="20"/>
      <c r="AP167" s="20"/>
      <c r="AQ167" s="20"/>
      <c r="AR167" s="20"/>
      <c r="AS167" s="20"/>
      <c r="AT167" s="20"/>
      <c r="AU167" s="20"/>
      <c r="AV167" s="20"/>
      <c r="AW167" s="20"/>
      <c r="AX167" s="20"/>
      <c r="AY167" s="20"/>
      <c r="AZ167" s="20"/>
      <c r="BA167" s="20"/>
      <c r="BB167" s="20"/>
      <c r="BC167" s="20"/>
      <c r="BD167" s="20"/>
      <c r="BE167" s="20"/>
      <c r="BF167" s="20"/>
      <c r="BG167" s="20"/>
      <c r="BH167" s="20"/>
      <c r="BI167" s="20"/>
      <c r="BJ167" s="20"/>
      <c r="BK167" s="20"/>
      <c r="BL167" s="20"/>
      <c r="BM167" s="20"/>
      <c r="BN167" s="20"/>
      <c r="BO167" s="20"/>
      <c r="BP167" s="20"/>
      <c r="BQ167" s="20"/>
      <c r="BR167" s="20"/>
      <c r="BS167" s="20"/>
      <c r="BT167" s="20"/>
      <c r="BU167" s="20"/>
      <c r="BV167" s="20"/>
      <c r="BW167" s="20"/>
      <c r="BX167" s="20"/>
      <c r="BY167" s="20"/>
      <c r="BZ167" s="20"/>
      <c r="CA167" s="20"/>
      <c r="CB167" s="20"/>
      <c r="CC167" s="20"/>
      <c r="CD167" s="20"/>
      <c r="CE167" s="20"/>
      <c r="CF167" s="20"/>
      <c r="CG167" s="20"/>
      <c r="CH167" s="20"/>
      <c r="CI167" s="20"/>
      <c r="CJ167" s="20"/>
      <c r="CK167" s="20"/>
      <c r="CL167" s="20"/>
      <c r="CM167" s="20"/>
      <c r="CN167" s="20"/>
      <c r="CO167" s="20"/>
      <c r="CP167" s="20"/>
      <c r="CQ167" s="20"/>
      <c r="CR167" s="20"/>
      <c r="CS167" s="20"/>
      <c r="CT167" s="20"/>
      <c r="CU167" s="20"/>
      <c r="CV167" s="20"/>
      <c r="CW167" s="20"/>
      <c r="CX167" s="20"/>
      <c r="CY167" s="20"/>
      <c r="CZ167" s="20"/>
      <c r="DA167" s="20"/>
      <c r="DB167" s="20"/>
      <c r="DC167" s="20"/>
      <c r="DD167" s="20"/>
      <c r="DE167" s="20"/>
      <c r="DF167" s="20"/>
      <c r="DG167" s="20"/>
      <c r="DH167" s="20"/>
      <c r="DI167" s="20"/>
      <c r="DJ167" s="20"/>
      <c r="DK167" s="20"/>
      <c r="DL167" s="20"/>
      <c r="DM167" s="20"/>
      <c r="DN167" s="20"/>
      <c r="DO167" s="20"/>
      <c r="DP167" s="20"/>
      <c r="DQ167" s="20"/>
      <c r="DR167" s="20"/>
      <c r="DS167" s="20"/>
      <c r="DT167" s="20"/>
      <c r="DU167" s="20"/>
      <c r="DV167" s="20"/>
      <c r="DW167" s="20"/>
      <c r="DX167" s="20"/>
      <c r="DY167" s="20"/>
      <c r="DZ167" s="20"/>
      <c r="EA167" s="20"/>
      <c r="EB167" s="20"/>
      <c r="EC167" s="20"/>
      <c r="ED167" s="20"/>
      <c r="EE167" s="20"/>
      <c r="EF167" s="20"/>
      <c r="EG167" s="20"/>
      <c r="EH167" s="20"/>
      <c r="EI167" s="20"/>
      <c r="EJ167" s="20"/>
      <c r="EK167" s="20"/>
      <c r="EL167" s="20"/>
      <c r="EM167" s="20"/>
      <c r="EN167" s="20"/>
      <c r="EO167" s="20"/>
      <c r="EP167" s="20"/>
      <c r="EQ167" s="20"/>
      <c r="ER167" s="20"/>
      <c r="ES167" s="20"/>
      <c r="ET167" s="20"/>
      <c r="EU167" s="20"/>
      <c r="EV167" s="20"/>
      <c r="EW167" s="20"/>
      <c r="EX167" s="20"/>
      <c r="EY167" s="20"/>
      <c r="EZ167" s="20"/>
      <c r="FA167" s="20"/>
      <c r="FB167" s="20"/>
      <c r="FC167" s="20"/>
      <c r="FD167" s="20"/>
      <c r="FE167" s="20"/>
      <c r="FF167" s="20"/>
      <c r="FG167" s="20"/>
      <c r="FH167" s="20"/>
      <c r="FI167" s="20"/>
      <c r="FJ167" s="20"/>
      <c r="FK167" s="20"/>
      <c r="FL167" s="20"/>
      <c r="FM167" s="20"/>
      <c r="FN167" s="20"/>
      <c r="FO167" s="20"/>
      <c r="FP167" s="20"/>
      <c r="FQ167" s="20"/>
      <c r="FR167" s="20"/>
      <c r="FS167" s="20"/>
      <c r="FT167" s="20"/>
      <c r="FU167" s="20"/>
      <c r="FV167" s="20"/>
      <c r="FW167" s="20"/>
      <c r="FX167" s="20"/>
      <c r="FY167" s="20"/>
      <c r="FZ167" s="20"/>
      <c r="GA167" s="20"/>
      <c r="GB167" s="20"/>
      <c r="GC167" s="20"/>
      <c r="GD167" s="20"/>
      <c r="GE167" s="20"/>
      <c r="GF167" s="20"/>
      <c r="GG167" s="20"/>
      <c r="GH167" s="20"/>
      <c r="GI167" s="20"/>
      <c r="GJ167" s="20"/>
      <c r="GK167" s="20"/>
      <c r="GL167" s="20"/>
      <c r="GM167" s="20"/>
      <c r="GN167" s="20"/>
      <c r="GO167" s="20"/>
      <c r="GP167" s="20"/>
      <c r="GQ167" s="20"/>
      <c r="GR167" s="20"/>
      <c r="GS167" s="20"/>
      <c r="GT167" s="20"/>
      <c r="GU167" s="20"/>
      <c r="GV167" s="20"/>
      <c r="GW167" s="20"/>
      <c r="GX167" s="20"/>
      <c r="GY167" s="20"/>
      <c r="GZ167" s="20"/>
      <c r="HA167" s="20"/>
      <c r="HB167" s="20"/>
      <c r="HC167" s="20"/>
      <c r="HD167" s="20"/>
      <c r="HE167" s="20"/>
      <c r="HF167" s="20"/>
      <c r="HG167" s="20"/>
      <c r="HH167" s="20"/>
      <c r="HI167" s="20"/>
      <c r="HJ167" s="20"/>
      <c r="HK167" s="20"/>
      <c r="HL167" s="20"/>
      <c r="HM167" s="20"/>
      <c r="HN167" s="20"/>
      <c r="HO167" s="20"/>
      <c r="HP167" s="20"/>
      <c r="HQ167" s="20"/>
      <c r="HR167" s="20"/>
      <c r="HS167" s="20"/>
      <c r="HT167" s="20"/>
      <c r="HU167" s="20"/>
      <c r="HV167" s="20"/>
      <c r="HW167" s="20"/>
      <c r="HX167" s="20"/>
      <c r="HY167" s="20"/>
      <c r="HZ167" s="20"/>
      <c r="IA167" s="20"/>
      <c r="IB167" s="20"/>
      <c r="IC167" s="20"/>
      <c r="ID167" s="20"/>
      <c r="IE167" s="20"/>
      <c r="IF167" s="20"/>
      <c r="IG167" s="20"/>
      <c r="IH167" s="20"/>
      <c r="II167" s="20"/>
      <c r="IJ167" s="20"/>
      <c r="IK167" s="20"/>
      <c r="IL167" s="20"/>
      <c r="IM167" s="20"/>
      <c r="IN167" s="20"/>
      <c r="IO167" s="20"/>
      <c r="IP167" s="20"/>
      <c r="IQ167" s="20"/>
      <c r="IR167" s="20"/>
      <c r="IS167" s="20"/>
      <c r="IT167" s="20"/>
      <c r="IU167" s="20"/>
      <c r="IV167" s="20"/>
      <c r="IW167" s="20"/>
      <c r="IX167" s="20"/>
    </row>
    <row r="168" spans="1:258" ht="37.5">
      <c r="A168" s="54" t="s">
        <v>145</v>
      </c>
      <c r="B168" s="65" t="s">
        <v>50</v>
      </c>
      <c r="C168" s="74">
        <v>52.37</v>
      </c>
      <c r="D168" s="40">
        <v>52.37</v>
      </c>
      <c r="E168" s="37">
        <f t="shared" si="21"/>
        <v>100</v>
      </c>
      <c r="F168" s="40">
        <v>52.37</v>
      </c>
      <c r="G168" s="37">
        <f t="shared" si="22"/>
        <v>100</v>
      </c>
      <c r="H168" s="40">
        <v>52.37</v>
      </c>
      <c r="I168" s="37">
        <f t="shared" si="22"/>
        <v>100</v>
      </c>
      <c r="J168" s="40">
        <v>52.37</v>
      </c>
      <c r="K168" s="37">
        <f t="shared" si="22"/>
        <v>100</v>
      </c>
    </row>
    <row r="169" spans="1:258" ht="37.5">
      <c r="A169" s="54" t="s">
        <v>146</v>
      </c>
      <c r="B169" s="65" t="s">
        <v>50</v>
      </c>
      <c r="C169" s="74">
        <v>0.1</v>
      </c>
      <c r="D169" s="40">
        <v>0.2</v>
      </c>
      <c r="E169" s="37">
        <f t="shared" si="21"/>
        <v>200</v>
      </c>
      <c r="F169" s="40">
        <v>0.2</v>
      </c>
      <c r="G169" s="37">
        <f t="shared" si="22"/>
        <v>100</v>
      </c>
      <c r="H169" s="40">
        <v>0.2</v>
      </c>
      <c r="I169" s="37">
        <f t="shared" si="22"/>
        <v>100</v>
      </c>
      <c r="J169" s="40">
        <v>0.2</v>
      </c>
      <c r="K169" s="37">
        <f t="shared" si="22"/>
        <v>100</v>
      </c>
    </row>
    <row r="170" spans="1:258" ht="37.5">
      <c r="A170" s="55" t="s">
        <v>52</v>
      </c>
      <c r="B170" s="66" t="s">
        <v>50</v>
      </c>
      <c r="C170" s="78">
        <v>2.1</v>
      </c>
      <c r="D170" s="39">
        <v>2.1</v>
      </c>
      <c r="E170" s="37">
        <f t="shared" si="21"/>
        <v>100</v>
      </c>
      <c r="F170" s="39">
        <v>2.1</v>
      </c>
      <c r="G170" s="37">
        <f t="shared" si="22"/>
        <v>100</v>
      </c>
      <c r="H170" s="39">
        <v>2.1</v>
      </c>
      <c r="I170" s="37">
        <f t="shared" si="22"/>
        <v>100</v>
      </c>
      <c r="J170" s="39">
        <v>2.1</v>
      </c>
      <c r="K170" s="37">
        <f t="shared" si="22"/>
        <v>100</v>
      </c>
    </row>
    <row r="171" spans="1:258" ht="37.5">
      <c r="A171" s="55" t="s">
        <v>53</v>
      </c>
      <c r="B171" s="66" t="s">
        <v>50</v>
      </c>
      <c r="C171" s="78">
        <v>41.96</v>
      </c>
      <c r="D171" s="39">
        <v>41.96</v>
      </c>
      <c r="E171" s="37">
        <f t="shared" si="21"/>
        <v>100</v>
      </c>
      <c r="F171" s="39">
        <v>41.96</v>
      </c>
      <c r="G171" s="37">
        <f t="shared" si="22"/>
        <v>100</v>
      </c>
      <c r="H171" s="39">
        <v>41.96</v>
      </c>
      <c r="I171" s="37">
        <f t="shared" si="22"/>
        <v>100</v>
      </c>
      <c r="J171" s="39">
        <v>41.96</v>
      </c>
      <c r="K171" s="37">
        <f t="shared" si="22"/>
        <v>100</v>
      </c>
    </row>
    <row r="172" spans="1:258" ht="18.75">
      <c r="A172" s="55" t="s">
        <v>79</v>
      </c>
      <c r="B172" s="66" t="s">
        <v>50</v>
      </c>
      <c r="C172" s="78">
        <v>41.57</v>
      </c>
      <c r="D172" s="39">
        <v>41.57</v>
      </c>
      <c r="E172" s="37">
        <f t="shared" si="21"/>
        <v>100</v>
      </c>
      <c r="F172" s="39">
        <v>42.57</v>
      </c>
      <c r="G172" s="37">
        <f t="shared" si="22"/>
        <v>102.4055809477989</v>
      </c>
      <c r="H172" s="39">
        <v>42.57</v>
      </c>
      <c r="I172" s="37">
        <f t="shared" si="22"/>
        <v>100</v>
      </c>
      <c r="J172" s="39">
        <v>42.57</v>
      </c>
      <c r="K172" s="37">
        <f t="shared" si="22"/>
        <v>100</v>
      </c>
    </row>
    <row r="173" spans="1:258" ht="56.25">
      <c r="A173" s="55" t="s">
        <v>54</v>
      </c>
      <c r="B173" s="66" t="s">
        <v>16</v>
      </c>
      <c r="C173" s="78">
        <v>97.5</v>
      </c>
      <c r="D173" s="39">
        <v>97.5</v>
      </c>
      <c r="E173" s="37">
        <f t="shared" si="21"/>
        <v>100</v>
      </c>
      <c r="F173" s="39">
        <v>97.5</v>
      </c>
      <c r="G173" s="37">
        <f t="shared" si="22"/>
        <v>100</v>
      </c>
      <c r="H173" s="39">
        <v>97.5</v>
      </c>
      <c r="I173" s="37">
        <f t="shared" si="22"/>
        <v>100</v>
      </c>
      <c r="J173" s="39">
        <v>97.5</v>
      </c>
      <c r="K173" s="37">
        <f t="shared" si="22"/>
        <v>100</v>
      </c>
    </row>
    <row r="174" spans="1:258" ht="75">
      <c r="A174" s="55" t="s">
        <v>56</v>
      </c>
      <c r="B174" s="66" t="s">
        <v>48</v>
      </c>
      <c r="C174" s="78">
        <v>415.4</v>
      </c>
      <c r="D174" s="39">
        <v>415.4</v>
      </c>
      <c r="E174" s="37">
        <f t="shared" si="21"/>
        <v>100</v>
      </c>
      <c r="F174" s="39">
        <v>416.9</v>
      </c>
      <c r="G174" s="37">
        <f t="shared" si="22"/>
        <v>100.36109773712086</v>
      </c>
      <c r="H174" s="39">
        <v>416.9</v>
      </c>
      <c r="I174" s="37">
        <f t="shared" si="22"/>
        <v>100</v>
      </c>
      <c r="J174" s="39">
        <v>416.9</v>
      </c>
      <c r="K174" s="37">
        <f t="shared" si="22"/>
        <v>100</v>
      </c>
    </row>
    <row r="175" spans="1:258" ht="112.5">
      <c r="A175" s="55" t="s">
        <v>55</v>
      </c>
      <c r="B175" s="66" t="s">
        <v>99</v>
      </c>
      <c r="C175" s="78">
        <v>27.4</v>
      </c>
      <c r="D175" s="39">
        <v>27.9</v>
      </c>
      <c r="E175" s="37">
        <f t="shared" si="21"/>
        <v>101.82481751824817</v>
      </c>
      <c r="F175" s="39">
        <v>28.5</v>
      </c>
      <c r="G175" s="37">
        <f t="shared" si="22"/>
        <v>102.15053763440861</v>
      </c>
      <c r="H175" s="39">
        <v>28.5</v>
      </c>
      <c r="I175" s="37">
        <f t="shared" si="22"/>
        <v>100</v>
      </c>
      <c r="J175" s="39">
        <v>28.5</v>
      </c>
      <c r="K175" s="37">
        <f t="shared" si="22"/>
        <v>100</v>
      </c>
    </row>
    <row r="176" spans="1:258" ht="18.75">
      <c r="A176" s="56" t="s">
        <v>95</v>
      </c>
      <c r="B176" s="65"/>
      <c r="C176" s="74"/>
      <c r="D176" s="40"/>
      <c r="E176" s="37"/>
      <c r="F176" s="40"/>
      <c r="G176" s="37"/>
      <c r="H176" s="40"/>
      <c r="I176" s="37"/>
      <c r="J176" s="40"/>
      <c r="K176" s="37"/>
    </row>
    <row r="177" spans="1:258" s="20" customFormat="1" ht="39.75" customHeight="1">
      <c r="A177" s="55" t="s">
        <v>92</v>
      </c>
      <c r="B177" s="66" t="s">
        <v>50</v>
      </c>
      <c r="C177" s="78">
        <v>0.5</v>
      </c>
      <c r="D177" s="39">
        <v>0.5</v>
      </c>
      <c r="E177" s="37">
        <f t="shared" si="21"/>
        <v>100</v>
      </c>
      <c r="F177" s="39">
        <v>0.68</v>
      </c>
      <c r="G177" s="37">
        <f t="shared" si="22"/>
        <v>136</v>
      </c>
      <c r="H177" s="39">
        <v>0.68</v>
      </c>
      <c r="I177" s="37">
        <f t="shared" si="22"/>
        <v>100</v>
      </c>
      <c r="J177" s="39">
        <v>0.68</v>
      </c>
      <c r="K177" s="37">
        <f t="shared" si="22"/>
        <v>100</v>
      </c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  <c r="IW177" s="1"/>
      <c r="IX177" s="1"/>
    </row>
    <row r="178" spans="1:258" s="20" customFormat="1" ht="37.5">
      <c r="A178" s="55" t="s">
        <v>93</v>
      </c>
      <c r="B178" s="66" t="s">
        <v>50</v>
      </c>
      <c r="C178" s="78">
        <v>2.1</v>
      </c>
      <c r="D178" s="39">
        <v>2.1</v>
      </c>
      <c r="E178" s="37">
        <f>D178/C178*100</f>
        <v>100</v>
      </c>
      <c r="F178" s="39">
        <v>2.2000000000000002</v>
      </c>
      <c r="G178" s="37">
        <f>F178/D178*100</f>
        <v>104.76190476190477</v>
      </c>
      <c r="H178" s="39">
        <v>2.2999999999999998</v>
      </c>
      <c r="I178" s="37">
        <f>H178/F178*100</f>
        <v>104.54545454545452</v>
      </c>
      <c r="J178" s="39">
        <v>2.2999999999999998</v>
      </c>
      <c r="K178" s="37">
        <f>J178/H178*100</f>
        <v>100</v>
      </c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  <c r="IW178" s="1"/>
      <c r="IX178" s="1"/>
    </row>
    <row r="179" spans="1:258" s="20" customFormat="1" ht="37.5">
      <c r="A179" s="54" t="s">
        <v>96</v>
      </c>
      <c r="B179" s="65" t="s">
        <v>97</v>
      </c>
      <c r="C179" s="74">
        <v>350</v>
      </c>
      <c r="D179" s="40">
        <v>300</v>
      </c>
      <c r="E179" s="37">
        <f t="shared" si="21"/>
        <v>85.714285714285708</v>
      </c>
      <c r="F179" s="40">
        <v>400</v>
      </c>
      <c r="G179" s="37">
        <f t="shared" si="22"/>
        <v>133.33333333333331</v>
      </c>
      <c r="H179" s="40">
        <v>400</v>
      </c>
      <c r="I179" s="37">
        <f t="shared" si="22"/>
        <v>100</v>
      </c>
      <c r="J179" s="40">
        <v>400</v>
      </c>
      <c r="K179" s="37">
        <f t="shared" si="22"/>
        <v>100</v>
      </c>
    </row>
    <row r="180" spans="1:258" s="20" customFormat="1" ht="37.5">
      <c r="A180" s="54" t="s">
        <v>98</v>
      </c>
      <c r="B180" s="65" t="s">
        <v>97</v>
      </c>
      <c r="C180" s="74">
        <v>54</v>
      </c>
      <c r="D180" s="40">
        <v>54</v>
      </c>
      <c r="E180" s="37">
        <f t="shared" si="21"/>
        <v>100</v>
      </c>
      <c r="F180" s="40">
        <v>60</v>
      </c>
      <c r="G180" s="37">
        <f t="shared" si="22"/>
        <v>111.11111111111111</v>
      </c>
      <c r="H180" s="40">
        <v>60</v>
      </c>
      <c r="I180" s="37">
        <f t="shared" si="22"/>
        <v>100</v>
      </c>
      <c r="J180" s="40">
        <v>60</v>
      </c>
      <c r="K180" s="37">
        <f t="shared" si="22"/>
        <v>100</v>
      </c>
    </row>
    <row r="181" spans="1:258" ht="18.75">
      <c r="A181" s="24"/>
      <c r="B181" s="25"/>
      <c r="C181" s="26"/>
      <c r="D181" s="26"/>
      <c r="E181" s="25"/>
      <c r="F181" s="26"/>
      <c r="G181" s="25"/>
      <c r="H181" s="26"/>
      <c r="I181" s="25"/>
      <c r="J181" s="26"/>
      <c r="K181" s="25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  <c r="AD181" s="20"/>
      <c r="AE181" s="20"/>
      <c r="AF181" s="20"/>
      <c r="AG181" s="20"/>
      <c r="AH181" s="20"/>
      <c r="AI181" s="20"/>
      <c r="AJ181" s="20"/>
      <c r="AK181" s="20"/>
      <c r="AL181" s="20"/>
      <c r="AM181" s="20"/>
      <c r="AN181" s="20"/>
      <c r="AO181" s="20"/>
      <c r="AP181" s="20"/>
      <c r="AQ181" s="20"/>
      <c r="AR181" s="20"/>
      <c r="AS181" s="20"/>
      <c r="AT181" s="20"/>
      <c r="AU181" s="20"/>
      <c r="AV181" s="20"/>
      <c r="AW181" s="20"/>
      <c r="AX181" s="20"/>
      <c r="AY181" s="20"/>
      <c r="AZ181" s="20"/>
      <c r="BA181" s="20"/>
      <c r="BB181" s="20"/>
      <c r="BC181" s="20"/>
      <c r="BD181" s="20"/>
      <c r="BE181" s="20"/>
      <c r="BF181" s="20"/>
      <c r="BG181" s="20"/>
      <c r="BH181" s="20"/>
      <c r="BI181" s="20"/>
      <c r="BJ181" s="20"/>
      <c r="BK181" s="20"/>
      <c r="BL181" s="20"/>
      <c r="BM181" s="20"/>
      <c r="BN181" s="20"/>
      <c r="BO181" s="20"/>
      <c r="BP181" s="20"/>
      <c r="BQ181" s="20"/>
      <c r="BR181" s="20"/>
      <c r="BS181" s="20"/>
      <c r="BT181" s="20"/>
      <c r="BU181" s="20"/>
      <c r="BV181" s="20"/>
      <c r="BW181" s="20"/>
      <c r="BX181" s="20"/>
      <c r="BY181" s="20"/>
      <c r="BZ181" s="20"/>
      <c r="CA181" s="20"/>
      <c r="CB181" s="20"/>
      <c r="CC181" s="20"/>
      <c r="CD181" s="20"/>
      <c r="CE181" s="20"/>
      <c r="CF181" s="20"/>
      <c r="CG181" s="20"/>
      <c r="CH181" s="20"/>
      <c r="CI181" s="20"/>
      <c r="CJ181" s="20"/>
      <c r="CK181" s="20"/>
      <c r="CL181" s="20"/>
      <c r="CM181" s="20"/>
      <c r="CN181" s="20"/>
      <c r="CO181" s="20"/>
      <c r="CP181" s="20"/>
      <c r="CQ181" s="20"/>
      <c r="CR181" s="20"/>
      <c r="CS181" s="20"/>
      <c r="CT181" s="20"/>
      <c r="CU181" s="20"/>
      <c r="CV181" s="20"/>
      <c r="CW181" s="20"/>
      <c r="CX181" s="20"/>
      <c r="CY181" s="20"/>
      <c r="CZ181" s="20"/>
      <c r="DA181" s="20"/>
      <c r="DB181" s="20"/>
      <c r="DC181" s="20"/>
      <c r="DD181" s="20"/>
      <c r="DE181" s="20"/>
      <c r="DF181" s="20"/>
      <c r="DG181" s="20"/>
      <c r="DH181" s="20"/>
      <c r="DI181" s="20"/>
      <c r="DJ181" s="20"/>
      <c r="DK181" s="20"/>
      <c r="DL181" s="20"/>
      <c r="DM181" s="20"/>
      <c r="DN181" s="20"/>
      <c r="DO181" s="20"/>
      <c r="DP181" s="20"/>
      <c r="DQ181" s="20"/>
      <c r="DR181" s="20"/>
      <c r="DS181" s="20"/>
      <c r="DT181" s="20"/>
      <c r="DU181" s="20"/>
      <c r="DV181" s="20"/>
      <c r="DW181" s="20"/>
      <c r="DX181" s="20"/>
      <c r="DY181" s="20"/>
      <c r="DZ181" s="20"/>
      <c r="EA181" s="20"/>
      <c r="EB181" s="20"/>
      <c r="EC181" s="20"/>
      <c r="ED181" s="20"/>
      <c r="EE181" s="20"/>
      <c r="EF181" s="20"/>
      <c r="EG181" s="20"/>
      <c r="EH181" s="20"/>
      <c r="EI181" s="20"/>
      <c r="EJ181" s="20"/>
      <c r="EK181" s="20"/>
      <c r="EL181" s="20"/>
      <c r="EM181" s="20"/>
      <c r="EN181" s="20"/>
      <c r="EO181" s="20"/>
      <c r="EP181" s="20"/>
      <c r="EQ181" s="20"/>
      <c r="ER181" s="20"/>
      <c r="ES181" s="20"/>
      <c r="ET181" s="20"/>
      <c r="EU181" s="20"/>
      <c r="EV181" s="20"/>
      <c r="EW181" s="20"/>
      <c r="EX181" s="20"/>
      <c r="EY181" s="20"/>
      <c r="EZ181" s="20"/>
      <c r="FA181" s="20"/>
      <c r="FB181" s="20"/>
      <c r="FC181" s="20"/>
      <c r="FD181" s="20"/>
      <c r="FE181" s="20"/>
      <c r="FF181" s="20"/>
      <c r="FG181" s="20"/>
      <c r="FH181" s="20"/>
      <c r="FI181" s="20"/>
      <c r="FJ181" s="20"/>
      <c r="FK181" s="20"/>
      <c r="FL181" s="20"/>
      <c r="FM181" s="20"/>
      <c r="FN181" s="20"/>
      <c r="FO181" s="20"/>
      <c r="FP181" s="20"/>
      <c r="FQ181" s="20"/>
      <c r="FR181" s="20"/>
      <c r="FS181" s="20"/>
      <c r="FT181" s="20"/>
      <c r="FU181" s="20"/>
      <c r="FV181" s="20"/>
      <c r="FW181" s="20"/>
      <c r="FX181" s="20"/>
      <c r="FY181" s="20"/>
      <c r="FZ181" s="20"/>
      <c r="GA181" s="20"/>
      <c r="GB181" s="20"/>
      <c r="GC181" s="20"/>
      <c r="GD181" s="20"/>
      <c r="GE181" s="20"/>
      <c r="GF181" s="20"/>
      <c r="GG181" s="20"/>
      <c r="GH181" s="20"/>
      <c r="GI181" s="20"/>
      <c r="GJ181" s="20"/>
      <c r="GK181" s="20"/>
      <c r="GL181" s="20"/>
      <c r="GM181" s="20"/>
      <c r="GN181" s="20"/>
      <c r="GO181" s="20"/>
      <c r="GP181" s="20"/>
      <c r="GQ181" s="20"/>
      <c r="GR181" s="20"/>
      <c r="GS181" s="20"/>
      <c r="GT181" s="20"/>
      <c r="GU181" s="20"/>
      <c r="GV181" s="20"/>
      <c r="GW181" s="20"/>
      <c r="GX181" s="20"/>
      <c r="GY181" s="20"/>
      <c r="GZ181" s="20"/>
      <c r="HA181" s="20"/>
      <c r="HB181" s="20"/>
      <c r="HC181" s="20"/>
      <c r="HD181" s="20"/>
      <c r="HE181" s="20"/>
      <c r="HF181" s="20"/>
      <c r="HG181" s="20"/>
      <c r="HH181" s="20"/>
      <c r="HI181" s="20"/>
      <c r="HJ181" s="20"/>
      <c r="HK181" s="20"/>
      <c r="HL181" s="20"/>
      <c r="HM181" s="20"/>
      <c r="HN181" s="20"/>
      <c r="HO181" s="20"/>
      <c r="HP181" s="20"/>
      <c r="HQ181" s="20"/>
      <c r="HR181" s="20"/>
      <c r="HS181" s="20"/>
      <c r="HT181" s="20"/>
      <c r="HU181" s="20"/>
      <c r="HV181" s="20"/>
      <c r="HW181" s="20"/>
      <c r="HX181" s="20"/>
      <c r="HY181" s="20"/>
      <c r="HZ181" s="20"/>
      <c r="IA181" s="20"/>
      <c r="IB181" s="20"/>
      <c r="IC181" s="20"/>
      <c r="ID181" s="20"/>
      <c r="IE181" s="20"/>
      <c r="IF181" s="20"/>
      <c r="IG181" s="20"/>
      <c r="IH181" s="20"/>
      <c r="II181" s="20"/>
      <c r="IJ181" s="20"/>
      <c r="IK181" s="20"/>
      <c r="IL181" s="20"/>
      <c r="IM181" s="20"/>
      <c r="IN181" s="20"/>
      <c r="IO181" s="20"/>
      <c r="IP181" s="20"/>
      <c r="IQ181" s="20"/>
      <c r="IR181" s="20"/>
      <c r="IS181" s="20"/>
      <c r="IT181" s="20"/>
      <c r="IU181" s="20"/>
      <c r="IV181" s="20"/>
      <c r="IW181" s="20"/>
      <c r="IX181" s="20"/>
    </row>
    <row r="182" spans="1:258" ht="18.75">
      <c r="A182" s="24"/>
      <c r="B182" s="25"/>
      <c r="C182" s="26"/>
      <c r="D182" s="26"/>
      <c r="E182" s="25"/>
      <c r="F182" s="26"/>
      <c r="G182" s="25"/>
      <c r="H182" s="26"/>
      <c r="I182" s="25"/>
      <c r="J182" s="26"/>
      <c r="K182" s="25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  <c r="AD182" s="20"/>
      <c r="AE182" s="20"/>
      <c r="AF182" s="20"/>
      <c r="AG182" s="20"/>
      <c r="AH182" s="20"/>
      <c r="AI182" s="20"/>
      <c r="AJ182" s="20"/>
      <c r="AK182" s="20"/>
      <c r="AL182" s="20"/>
      <c r="AM182" s="20"/>
      <c r="AN182" s="20"/>
      <c r="AO182" s="20"/>
      <c r="AP182" s="20"/>
      <c r="AQ182" s="20"/>
      <c r="AR182" s="20"/>
      <c r="AS182" s="20"/>
      <c r="AT182" s="20"/>
      <c r="AU182" s="20"/>
      <c r="AV182" s="20"/>
      <c r="AW182" s="20"/>
      <c r="AX182" s="20"/>
      <c r="AY182" s="20"/>
      <c r="AZ182" s="20"/>
      <c r="BA182" s="20"/>
      <c r="BB182" s="20"/>
      <c r="BC182" s="20"/>
      <c r="BD182" s="20"/>
      <c r="BE182" s="20"/>
      <c r="BF182" s="20"/>
      <c r="BG182" s="20"/>
      <c r="BH182" s="20"/>
      <c r="BI182" s="20"/>
      <c r="BJ182" s="20"/>
      <c r="BK182" s="20"/>
      <c r="BL182" s="20"/>
      <c r="BM182" s="20"/>
      <c r="BN182" s="20"/>
      <c r="BO182" s="20"/>
      <c r="BP182" s="20"/>
      <c r="BQ182" s="20"/>
      <c r="BR182" s="20"/>
      <c r="BS182" s="20"/>
      <c r="BT182" s="20"/>
      <c r="BU182" s="20"/>
      <c r="BV182" s="20"/>
      <c r="BW182" s="20"/>
      <c r="BX182" s="20"/>
      <c r="BY182" s="20"/>
      <c r="BZ182" s="20"/>
      <c r="CA182" s="20"/>
      <c r="CB182" s="20"/>
      <c r="CC182" s="20"/>
      <c r="CD182" s="20"/>
      <c r="CE182" s="20"/>
      <c r="CF182" s="20"/>
      <c r="CG182" s="20"/>
      <c r="CH182" s="20"/>
      <c r="CI182" s="20"/>
      <c r="CJ182" s="20"/>
      <c r="CK182" s="20"/>
      <c r="CL182" s="20"/>
      <c r="CM182" s="20"/>
      <c r="CN182" s="20"/>
      <c r="CO182" s="20"/>
      <c r="CP182" s="20"/>
      <c r="CQ182" s="20"/>
      <c r="CR182" s="20"/>
      <c r="CS182" s="20"/>
      <c r="CT182" s="20"/>
      <c r="CU182" s="20"/>
      <c r="CV182" s="20"/>
      <c r="CW182" s="20"/>
      <c r="CX182" s="20"/>
      <c r="CY182" s="20"/>
      <c r="CZ182" s="20"/>
      <c r="DA182" s="20"/>
      <c r="DB182" s="20"/>
      <c r="DC182" s="20"/>
      <c r="DD182" s="20"/>
      <c r="DE182" s="20"/>
      <c r="DF182" s="20"/>
      <c r="DG182" s="20"/>
      <c r="DH182" s="20"/>
      <c r="DI182" s="20"/>
      <c r="DJ182" s="20"/>
      <c r="DK182" s="20"/>
      <c r="DL182" s="20"/>
      <c r="DM182" s="20"/>
      <c r="DN182" s="20"/>
      <c r="DO182" s="20"/>
      <c r="DP182" s="20"/>
      <c r="DQ182" s="20"/>
      <c r="DR182" s="20"/>
      <c r="DS182" s="20"/>
      <c r="DT182" s="20"/>
      <c r="DU182" s="20"/>
      <c r="DV182" s="20"/>
      <c r="DW182" s="20"/>
      <c r="DX182" s="20"/>
      <c r="DY182" s="20"/>
      <c r="DZ182" s="20"/>
      <c r="EA182" s="20"/>
      <c r="EB182" s="20"/>
      <c r="EC182" s="20"/>
      <c r="ED182" s="20"/>
      <c r="EE182" s="20"/>
      <c r="EF182" s="20"/>
      <c r="EG182" s="20"/>
      <c r="EH182" s="20"/>
      <c r="EI182" s="20"/>
      <c r="EJ182" s="20"/>
      <c r="EK182" s="20"/>
      <c r="EL182" s="20"/>
      <c r="EM182" s="20"/>
      <c r="EN182" s="20"/>
      <c r="EO182" s="20"/>
      <c r="EP182" s="20"/>
      <c r="EQ182" s="20"/>
      <c r="ER182" s="20"/>
      <c r="ES182" s="20"/>
      <c r="ET182" s="20"/>
      <c r="EU182" s="20"/>
      <c r="EV182" s="20"/>
      <c r="EW182" s="20"/>
      <c r="EX182" s="20"/>
      <c r="EY182" s="20"/>
      <c r="EZ182" s="20"/>
      <c r="FA182" s="20"/>
      <c r="FB182" s="20"/>
      <c r="FC182" s="20"/>
      <c r="FD182" s="20"/>
      <c r="FE182" s="20"/>
      <c r="FF182" s="20"/>
      <c r="FG182" s="20"/>
      <c r="FH182" s="20"/>
      <c r="FI182" s="20"/>
      <c r="FJ182" s="20"/>
      <c r="FK182" s="20"/>
      <c r="FL182" s="20"/>
      <c r="FM182" s="20"/>
      <c r="FN182" s="20"/>
      <c r="FO182" s="20"/>
      <c r="FP182" s="20"/>
      <c r="FQ182" s="20"/>
      <c r="FR182" s="20"/>
      <c r="FS182" s="20"/>
      <c r="FT182" s="20"/>
      <c r="FU182" s="20"/>
      <c r="FV182" s="20"/>
      <c r="FW182" s="20"/>
      <c r="FX182" s="20"/>
      <c r="FY182" s="20"/>
      <c r="FZ182" s="20"/>
      <c r="GA182" s="20"/>
      <c r="GB182" s="20"/>
      <c r="GC182" s="20"/>
      <c r="GD182" s="20"/>
      <c r="GE182" s="20"/>
      <c r="GF182" s="20"/>
      <c r="GG182" s="20"/>
      <c r="GH182" s="20"/>
      <c r="GI182" s="20"/>
      <c r="GJ182" s="20"/>
      <c r="GK182" s="20"/>
      <c r="GL182" s="20"/>
      <c r="GM182" s="20"/>
      <c r="GN182" s="20"/>
      <c r="GO182" s="20"/>
      <c r="GP182" s="20"/>
      <c r="GQ182" s="20"/>
      <c r="GR182" s="20"/>
      <c r="GS182" s="20"/>
      <c r="GT182" s="20"/>
      <c r="GU182" s="20"/>
      <c r="GV182" s="20"/>
      <c r="GW182" s="20"/>
      <c r="GX182" s="20"/>
      <c r="GY182" s="20"/>
      <c r="GZ182" s="20"/>
      <c r="HA182" s="20"/>
      <c r="HB182" s="20"/>
      <c r="HC182" s="20"/>
      <c r="HD182" s="20"/>
      <c r="HE182" s="20"/>
      <c r="HF182" s="20"/>
      <c r="HG182" s="20"/>
      <c r="HH182" s="20"/>
      <c r="HI182" s="20"/>
      <c r="HJ182" s="20"/>
      <c r="HK182" s="20"/>
      <c r="HL182" s="20"/>
      <c r="HM182" s="20"/>
      <c r="HN182" s="20"/>
      <c r="HO182" s="20"/>
      <c r="HP182" s="20"/>
      <c r="HQ182" s="20"/>
      <c r="HR182" s="20"/>
      <c r="HS182" s="20"/>
      <c r="HT182" s="20"/>
      <c r="HU182" s="20"/>
      <c r="HV182" s="20"/>
      <c r="HW182" s="20"/>
      <c r="HX182" s="20"/>
      <c r="HY182" s="20"/>
      <c r="HZ182" s="20"/>
      <c r="IA182" s="20"/>
      <c r="IB182" s="20"/>
      <c r="IC182" s="20"/>
      <c r="ID182" s="20"/>
      <c r="IE182" s="20"/>
      <c r="IF182" s="20"/>
      <c r="IG182" s="20"/>
      <c r="IH182" s="20"/>
      <c r="II182" s="20"/>
      <c r="IJ182" s="20"/>
      <c r="IK182" s="20"/>
      <c r="IL182" s="20"/>
      <c r="IM182" s="20"/>
      <c r="IN182" s="20"/>
      <c r="IO182" s="20"/>
      <c r="IP182" s="20"/>
      <c r="IQ182" s="20"/>
      <c r="IR182" s="20"/>
      <c r="IS182" s="20"/>
      <c r="IT182" s="20"/>
      <c r="IU182" s="20"/>
      <c r="IV182" s="20"/>
      <c r="IW182" s="20"/>
      <c r="IX182" s="20"/>
    </row>
    <row r="183" spans="1:258">
      <c r="A183" s="102"/>
      <c r="B183" s="102"/>
      <c r="C183" s="102"/>
      <c r="D183" s="102"/>
      <c r="E183" s="102"/>
      <c r="F183" s="102"/>
      <c r="G183" s="102"/>
      <c r="H183" s="1"/>
      <c r="I183" s="1"/>
      <c r="J183" s="1"/>
      <c r="K183" s="1"/>
    </row>
    <row r="184" spans="1:258">
      <c r="A184" s="102"/>
      <c r="B184" s="102"/>
      <c r="C184" s="102"/>
      <c r="D184" s="102"/>
      <c r="E184" s="102"/>
      <c r="F184" s="102"/>
      <c r="G184" s="102"/>
      <c r="H184" s="1"/>
      <c r="I184" s="1"/>
      <c r="J184" s="1"/>
      <c r="K184" s="1"/>
    </row>
    <row r="185" spans="1:258">
      <c r="A185" s="102"/>
      <c r="B185" s="102"/>
      <c r="C185" s="102"/>
      <c r="D185" s="102"/>
      <c r="E185" s="102"/>
      <c r="F185" s="102"/>
      <c r="G185" s="102"/>
      <c r="H185" s="1"/>
      <c r="I185" s="1"/>
      <c r="J185" s="1"/>
      <c r="K185" s="1"/>
    </row>
    <row r="186" spans="1:258">
      <c r="A186" s="102"/>
      <c r="B186" s="102"/>
      <c r="C186" s="102"/>
      <c r="D186" s="102"/>
      <c r="E186" s="102"/>
      <c r="F186" s="102"/>
      <c r="G186" s="102"/>
      <c r="H186" s="1"/>
      <c r="I186" s="1"/>
      <c r="J186" s="1"/>
      <c r="K186" s="1"/>
    </row>
    <row r="187" spans="1:258">
      <c r="A187" s="102"/>
      <c r="B187" s="102"/>
      <c r="C187" s="102"/>
      <c r="D187" s="102"/>
      <c r="E187" s="102"/>
      <c r="F187" s="102"/>
      <c r="G187" s="102"/>
      <c r="H187" s="1"/>
      <c r="I187" s="1"/>
      <c r="J187" s="1"/>
      <c r="K187" s="1"/>
    </row>
    <row r="188" spans="1:258">
      <c r="A188" s="102"/>
      <c r="B188" s="102"/>
      <c r="C188" s="102"/>
      <c r="D188" s="102"/>
      <c r="E188" s="102"/>
      <c r="F188" s="102"/>
      <c r="G188" s="102"/>
      <c r="H188" s="1"/>
      <c r="I188" s="1"/>
      <c r="J188" s="1"/>
      <c r="K188" s="1"/>
    </row>
    <row r="189" spans="1:258">
      <c r="A189" s="102"/>
      <c r="B189" s="102"/>
      <c r="C189" s="102"/>
      <c r="D189" s="102"/>
      <c r="E189" s="102"/>
      <c r="F189" s="102"/>
      <c r="G189" s="102"/>
      <c r="H189" s="1"/>
      <c r="I189" s="1"/>
      <c r="J189" s="1"/>
      <c r="K189" s="1"/>
    </row>
    <row r="190" spans="1:258" ht="18.75">
      <c r="A190" s="15"/>
      <c r="B190" s="16"/>
      <c r="C190" s="17"/>
      <c r="D190" s="17"/>
      <c r="E190" s="18"/>
      <c r="F190" s="17"/>
      <c r="G190" s="19"/>
      <c r="H190" s="17"/>
      <c r="I190" s="19"/>
      <c r="J190" s="17"/>
      <c r="K190" s="19"/>
    </row>
    <row r="191" spans="1:258" ht="18.75">
      <c r="A191" s="21"/>
      <c r="B191" s="22"/>
      <c r="C191" s="23"/>
      <c r="D191" s="23"/>
      <c r="E191" s="22"/>
      <c r="F191" s="23"/>
      <c r="G191" s="22"/>
      <c r="H191" s="23"/>
      <c r="I191" s="22"/>
      <c r="J191" s="23"/>
      <c r="K191" s="22"/>
    </row>
    <row r="192" spans="1:258" ht="18.75">
      <c r="A192" s="21" t="s">
        <v>184</v>
      </c>
      <c r="B192" s="22"/>
      <c r="C192" s="23"/>
      <c r="D192" s="23"/>
      <c r="E192" s="22"/>
      <c r="F192" s="94"/>
      <c r="G192" s="94"/>
      <c r="H192" s="1"/>
      <c r="I192" s="1"/>
      <c r="J192" s="90" t="s">
        <v>183</v>
      </c>
      <c r="K192" s="90"/>
    </row>
    <row r="193" spans="1:11" ht="18.75">
      <c r="A193" s="21" t="s">
        <v>120</v>
      </c>
      <c r="B193" s="22"/>
      <c r="C193" s="23"/>
      <c r="D193" s="23"/>
      <c r="E193" s="22"/>
      <c r="F193" s="23"/>
      <c r="G193" s="22"/>
      <c r="H193" s="23"/>
      <c r="I193" s="22"/>
      <c r="J193" s="23"/>
      <c r="K193" s="22"/>
    </row>
    <row r="194" spans="1:11" ht="15">
      <c r="A194" s="11"/>
      <c r="B194" s="4"/>
      <c r="C194" s="5"/>
      <c r="D194" s="5"/>
      <c r="E194" s="7"/>
      <c r="F194" s="5"/>
      <c r="G194" s="7"/>
      <c r="H194" s="5"/>
      <c r="I194" s="7"/>
      <c r="J194" s="5"/>
      <c r="K194" s="7"/>
    </row>
  </sheetData>
  <mergeCells count="16">
    <mergeCell ref="A13:H13"/>
    <mergeCell ref="F192:G192"/>
    <mergeCell ref="A12:G12"/>
    <mergeCell ref="A16:A17"/>
    <mergeCell ref="E16:E17"/>
    <mergeCell ref="G16:G17"/>
    <mergeCell ref="B16:B17"/>
    <mergeCell ref="A15:G15"/>
    <mergeCell ref="A183:G189"/>
    <mergeCell ref="I7:J7"/>
    <mergeCell ref="I8:J8"/>
    <mergeCell ref="I9:K9"/>
    <mergeCell ref="I11:K11"/>
    <mergeCell ref="J192:K192"/>
    <mergeCell ref="I16:I17"/>
    <mergeCell ref="K16:K17"/>
  </mergeCells>
  <phoneticPr fontId="1" type="noConversion"/>
  <printOptions horizontalCentered="1"/>
  <pageMargins left="0.59055118110236227" right="0.39370078740157483" top="0.78740157480314965" bottom="0.78740157480314965" header="0.78740157480314965" footer="0.51181102362204722"/>
  <pageSetup paperSize="9" scale="59" orientation="landscape" r:id="rId1"/>
  <headerFooter alignWithMargins="0">
    <oddFooter>&amp;R&amp;P</oddFooter>
  </headerFooter>
  <rowBreaks count="1" manualBreakCount="1">
    <brk id="97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>der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aver</dc:creator>
  <cp:lastModifiedBy>Fin</cp:lastModifiedBy>
  <cp:lastPrinted>2016-10-31T11:03:25Z</cp:lastPrinted>
  <dcterms:created xsi:type="dcterms:W3CDTF">2006-05-06T07:58:30Z</dcterms:created>
  <dcterms:modified xsi:type="dcterms:W3CDTF">2016-11-22T10:44:43Z</dcterms:modified>
</cp:coreProperties>
</file>