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95" windowWidth="15180" windowHeight="8415"/>
  </bookViews>
  <sheets>
    <sheet name="Лист1" sheetId="1" r:id="rId1"/>
  </sheets>
  <definedNames>
    <definedName name="_xlnm.Print_Titles" localSheetId="0">Лист1!$16:$18</definedName>
    <definedName name="_xlnm.Print_Area" localSheetId="0">Лист1!$A$1:$K$193</definedName>
  </definedNames>
  <calcPr calcId="124519"/>
</workbook>
</file>

<file path=xl/calcChain.xml><?xml version="1.0" encoding="utf-8"?>
<calcChain xmlns="http://schemas.openxmlformats.org/spreadsheetml/2006/main">
  <c r="J38" i="1"/>
  <c r="H38"/>
  <c r="F38"/>
  <c r="D38"/>
  <c r="C38"/>
  <c r="J37"/>
  <c r="H37"/>
  <c r="F37"/>
  <c r="D37"/>
  <c r="C37"/>
  <c r="K149"/>
  <c r="I149"/>
  <c r="G149"/>
  <c r="E19" l="1"/>
  <c r="H35" l="1"/>
  <c r="J35" s="1"/>
  <c r="K35" s="1"/>
  <c r="H23"/>
  <c r="J23" s="1"/>
  <c r="K23" s="1"/>
  <c r="H24"/>
  <c r="J24" s="1"/>
  <c r="K24" s="1"/>
  <c r="G44"/>
  <c r="E41"/>
  <c r="G41"/>
  <c r="I41"/>
  <c r="K41"/>
  <c r="D33"/>
  <c r="F33"/>
  <c r="H33"/>
  <c r="J33"/>
  <c r="C33"/>
  <c r="D31"/>
  <c r="F31"/>
  <c r="H31"/>
  <c r="J31"/>
  <c r="C31"/>
  <c r="D29"/>
  <c r="F29"/>
  <c r="H29"/>
  <c r="J29"/>
  <c r="C29"/>
  <c r="K180"/>
  <c r="K179"/>
  <c r="K178"/>
  <c r="K177"/>
  <c r="K175"/>
  <c r="K174"/>
  <c r="K173"/>
  <c r="K172"/>
  <c r="K171"/>
  <c r="K170"/>
  <c r="K169"/>
  <c r="K168"/>
  <c r="K167"/>
  <c r="K166"/>
  <c r="K164"/>
  <c r="K163"/>
  <c r="K162"/>
  <c r="K160"/>
  <c r="K159"/>
  <c r="K158"/>
  <c r="K157"/>
  <c r="K156"/>
  <c r="K155"/>
  <c r="K154"/>
  <c r="K153"/>
  <c r="K152"/>
  <c r="K151"/>
  <c r="K148"/>
  <c r="K146"/>
  <c r="K145"/>
  <c r="K144"/>
  <c r="K143"/>
  <c r="K142"/>
  <c r="K141"/>
  <c r="K140"/>
  <c r="K139"/>
  <c r="K138"/>
  <c r="K136"/>
  <c r="K134"/>
  <c r="K133"/>
  <c r="K132"/>
  <c r="K128"/>
  <c r="K127"/>
  <c r="K126"/>
  <c r="K125"/>
  <c r="K124"/>
  <c r="K123"/>
  <c r="K121"/>
  <c r="K119"/>
  <c r="K118"/>
  <c r="K117"/>
  <c r="K116"/>
  <c r="K114"/>
  <c r="K113"/>
  <c r="K112"/>
  <c r="K111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2"/>
  <c r="K40"/>
  <c r="K39"/>
  <c r="K38"/>
  <c r="K37"/>
  <c r="K36"/>
  <c r="K34"/>
  <c r="K33" s="1"/>
  <c r="K32"/>
  <c r="K31" s="1"/>
  <c r="K30"/>
  <c r="K29" s="1"/>
  <c r="K28"/>
  <c r="K27"/>
  <c r="K26"/>
  <c r="K25"/>
  <c r="K22"/>
  <c r="K21"/>
  <c r="K20"/>
  <c r="K19"/>
  <c r="I180"/>
  <c r="I179"/>
  <c r="I178"/>
  <c r="I177"/>
  <c r="I175"/>
  <c r="I174"/>
  <c r="I173"/>
  <c r="I172"/>
  <c r="I171"/>
  <c r="I170"/>
  <c r="I169"/>
  <c r="I168"/>
  <c r="I167"/>
  <c r="I166"/>
  <c r="I164"/>
  <c r="I163"/>
  <c r="I162"/>
  <c r="I160"/>
  <c r="I159"/>
  <c r="I158"/>
  <c r="I157"/>
  <c r="I156"/>
  <c r="I155"/>
  <c r="I154"/>
  <c r="I153"/>
  <c r="I152"/>
  <c r="I151"/>
  <c r="I148"/>
  <c r="I146"/>
  <c r="I145"/>
  <c r="I144"/>
  <c r="I143"/>
  <c r="I142"/>
  <c r="I141"/>
  <c r="I140"/>
  <c r="I139"/>
  <c r="I138"/>
  <c r="I136"/>
  <c r="I134"/>
  <c r="I133"/>
  <c r="I132"/>
  <c r="I128"/>
  <c r="I127"/>
  <c r="I126"/>
  <c r="I125"/>
  <c r="I124"/>
  <c r="I123"/>
  <c r="I121"/>
  <c r="I119"/>
  <c r="I118"/>
  <c r="I117"/>
  <c r="I116"/>
  <c r="I114"/>
  <c r="I113"/>
  <c r="I112"/>
  <c r="I111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2"/>
  <c r="I40"/>
  <c r="I39"/>
  <c r="I38"/>
  <c r="I37"/>
  <c r="I36"/>
  <c r="I35"/>
  <c r="I34"/>
  <c r="I33" s="1"/>
  <c r="I32"/>
  <c r="I31" s="1"/>
  <c r="I30"/>
  <c r="I29" s="1"/>
  <c r="I28"/>
  <c r="I27"/>
  <c r="I26"/>
  <c r="I25"/>
  <c r="I24"/>
  <c r="I23"/>
  <c r="I22"/>
  <c r="I21"/>
  <c r="I20"/>
  <c r="I19"/>
  <c r="G164"/>
  <c r="G163"/>
  <c r="G162"/>
  <c r="E164"/>
  <c r="E163"/>
  <c r="E162"/>
  <c r="G160"/>
  <c r="E160"/>
  <c r="G67"/>
  <c r="E67"/>
  <c r="E34"/>
  <c r="E33" s="1"/>
  <c r="G36"/>
  <c r="E36"/>
  <c r="G34"/>
  <c r="G33" s="1"/>
  <c r="G32"/>
  <c r="G31" s="1"/>
  <c r="E32"/>
  <c r="E31" s="1"/>
  <c r="G30"/>
  <c r="G29" s="1"/>
  <c r="E30"/>
  <c r="E29" s="1"/>
  <c r="G26"/>
  <c r="E26"/>
  <c r="G166"/>
  <c r="E166"/>
  <c r="G158"/>
  <c r="G159"/>
  <c r="E158"/>
  <c r="E159"/>
  <c r="G157"/>
  <c r="E156"/>
  <c r="G156"/>
  <c r="G154"/>
  <c r="E154"/>
  <c r="G153"/>
  <c r="G155"/>
  <c r="G152"/>
  <c r="G151"/>
  <c r="E151"/>
  <c r="G146"/>
  <c r="E146"/>
  <c r="G145"/>
  <c r="E145"/>
  <c r="G144"/>
  <c r="E144"/>
  <c r="G113" l="1"/>
  <c r="E113"/>
  <c r="E101"/>
  <c r="G84"/>
  <c r="G85"/>
  <c r="G86"/>
  <c r="G87"/>
  <c r="G88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1"/>
  <c r="G112"/>
  <c r="G114"/>
  <c r="G116"/>
  <c r="G117"/>
  <c r="G118"/>
  <c r="G119"/>
  <c r="G121"/>
  <c r="G123"/>
  <c r="G124"/>
  <c r="G125"/>
  <c r="G126"/>
  <c r="G127"/>
  <c r="G128"/>
  <c r="G132"/>
  <c r="G133"/>
  <c r="G134"/>
  <c r="G136"/>
  <c r="G138"/>
  <c r="G139"/>
  <c r="G140"/>
  <c r="G141"/>
  <c r="G142"/>
  <c r="G143"/>
  <c r="G148"/>
  <c r="E85"/>
  <c r="E86"/>
  <c r="E87"/>
  <c r="E88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4"/>
  <c r="E116"/>
  <c r="E117"/>
  <c r="E118"/>
  <c r="E119"/>
  <c r="E121"/>
  <c r="E123"/>
  <c r="E124"/>
  <c r="E125"/>
  <c r="E126"/>
  <c r="E127"/>
  <c r="E128"/>
  <c r="E132"/>
  <c r="E133"/>
  <c r="E134"/>
  <c r="E136"/>
  <c r="E138"/>
  <c r="E139"/>
  <c r="E140"/>
  <c r="E141"/>
  <c r="E142"/>
  <c r="E143"/>
  <c r="E148"/>
  <c r="E149"/>
  <c r="E152"/>
  <c r="E153"/>
  <c r="E155"/>
  <c r="E157"/>
  <c r="E81"/>
  <c r="E82"/>
  <c r="E83"/>
  <c r="G80"/>
  <c r="G81"/>
  <c r="G82"/>
  <c r="G83"/>
  <c r="E74"/>
  <c r="E75"/>
  <c r="E76"/>
  <c r="E77"/>
  <c r="E78"/>
  <c r="E79"/>
  <c r="E80"/>
  <c r="G68"/>
  <c r="G69"/>
  <c r="G70"/>
  <c r="G71"/>
  <c r="G72"/>
  <c r="G73"/>
  <c r="G74"/>
  <c r="G75"/>
  <c r="G76"/>
  <c r="G77"/>
  <c r="G78"/>
  <c r="G79"/>
  <c r="E59"/>
  <c r="E60"/>
  <c r="E61"/>
  <c r="E63"/>
  <c r="E64"/>
  <c r="E65"/>
  <c r="E66"/>
  <c r="E68"/>
  <c r="E69"/>
  <c r="E70"/>
  <c r="E71"/>
  <c r="E72"/>
  <c r="E73"/>
  <c r="E56"/>
  <c r="E57"/>
  <c r="E58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6"/>
  <c r="G45"/>
  <c r="E55"/>
  <c r="E54"/>
  <c r="E53"/>
  <c r="E52"/>
  <c r="E51"/>
  <c r="E50"/>
  <c r="E49"/>
  <c r="E48"/>
  <c r="E47"/>
  <c r="E46"/>
  <c r="E45"/>
  <c r="E44"/>
  <c r="E42"/>
  <c r="E40"/>
  <c r="G39"/>
  <c r="G40"/>
  <c r="G42"/>
  <c r="E39"/>
  <c r="G38"/>
  <c r="E38"/>
  <c r="G37"/>
  <c r="E37"/>
  <c r="G28"/>
  <c r="G27"/>
  <c r="E28"/>
  <c r="E27"/>
  <c r="E25"/>
  <c r="E35"/>
  <c r="G25"/>
  <c r="G24"/>
  <c r="E24"/>
  <c r="G23"/>
  <c r="E23"/>
  <c r="G20"/>
  <c r="E20"/>
  <c r="E179"/>
  <c r="G178" l="1"/>
  <c r="E178"/>
  <c r="G173" l="1"/>
  <c r="G180"/>
  <c r="G179"/>
  <c r="G177"/>
  <c r="G175"/>
  <c r="G174"/>
  <c r="G172"/>
  <c r="G171"/>
  <c r="G170"/>
  <c r="G169"/>
  <c r="G168"/>
  <c r="G167"/>
  <c r="G35"/>
  <c r="G22"/>
  <c r="G21"/>
  <c r="E180"/>
  <c r="E177"/>
  <c r="E175"/>
  <c r="E174"/>
  <c r="E173"/>
  <c r="E172"/>
  <c r="E171"/>
  <c r="E170"/>
  <c r="E169"/>
  <c r="E168"/>
  <c r="E167"/>
  <c r="E22"/>
  <c r="E21"/>
  <c r="G19"/>
</calcChain>
</file>

<file path=xl/sharedStrings.xml><?xml version="1.0" encoding="utf-8"?>
<sst xmlns="http://schemas.openxmlformats.org/spreadsheetml/2006/main" count="332" uniqueCount="185">
  <si>
    <t>Показатель, единица измерения</t>
  </si>
  <si>
    <t>отчет</t>
  </si>
  <si>
    <t>Производство основных видов сельскохозяйственной продукции</t>
  </si>
  <si>
    <t>Социальная сфера</t>
  </si>
  <si>
    <t>Численность учащихся в учреждениях: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</si>
  <si>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</si>
  <si>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</si>
  <si>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Обеспеченность населения учреждениями социально-культурной сферы:</t>
  </si>
  <si>
    <t>оценка</t>
  </si>
  <si>
    <t>прогноз</t>
  </si>
  <si>
    <t>Инфраструктурная обеспеченность населения</t>
  </si>
  <si>
    <t xml:space="preserve">Численность поголовья сельскохозяйственных животных  </t>
  </si>
  <si>
    <t>Ед. изм.</t>
  </si>
  <si>
    <t>тыс.чел.</t>
  </si>
  <si>
    <t>Номинальная начисленная среднемесячная заработная плата</t>
  </si>
  <si>
    <t>руб.</t>
  </si>
  <si>
    <t>%</t>
  </si>
  <si>
    <t xml:space="preserve">Прибыль прибыльных предприятий </t>
  </si>
  <si>
    <t xml:space="preserve">Убыток предприятий </t>
  </si>
  <si>
    <t>Прибыль (убыток) – сальдо</t>
  </si>
  <si>
    <t>Добыча полезных ископаемых (С)</t>
  </si>
  <si>
    <t>Обрабатывающие производства (D)</t>
  </si>
  <si>
    <t>Производство основных видов промышленной продукции в натуральном выражении:</t>
  </si>
  <si>
    <t>тыс.тонн</t>
  </si>
  <si>
    <t>тыс.дал.</t>
  </si>
  <si>
    <t>Зерно (в весе  после доработки)</t>
  </si>
  <si>
    <t>Картофель - всего</t>
  </si>
  <si>
    <t xml:space="preserve">Овощи - всего </t>
  </si>
  <si>
    <t>Плоды и ягоды, всего</t>
  </si>
  <si>
    <t>Скот и птица (в живом весе)- всего</t>
  </si>
  <si>
    <t>Молоко- всего</t>
  </si>
  <si>
    <t>Яйца- всего</t>
  </si>
  <si>
    <t>голов</t>
  </si>
  <si>
    <t xml:space="preserve">Крупный рогатый скот </t>
  </si>
  <si>
    <t xml:space="preserve">из общего поголовья крупного рогатого скота — коровы </t>
  </si>
  <si>
    <t xml:space="preserve">Овцы и козы </t>
  </si>
  <si>
    <t>тыс.голов</t>
  </si>
  <si>
    <t xml:space="preserve">Птица </t>
  </si>
  <si>
    <t>Объем платных услуг населению</t>
  </si>
  <si>
    <t xml:space="preserve">Выпуск товаров и услуг по полному кругу предприятий транспорта, всего </t>
  </si>
  <si>
    <t xml:space="preserve">Объем работ, выполненных собственными силами по виду деятельности строительство </t>
  </si>
  <si>
    <t>Численность детей в  дошкольных  образовательных учреждениях</t>
  </si>
  <si>
    <t>общеобразовательных</t>
  </si>
  <si>
    <t>тыс.кв.м общей площади</t>
  </si>
  <si>
    <t>Средняя обеспеченность населения площадью жилых квартир (на конец года)</t>
  </si>
  <si>
    <t>единиц</t>
  </si>
  <si>
    <t>мест</t>
  </si>
  <si>
    <t>количество мест в учреждениях дошкольного образования</t>
  </si>
  <si>
    <t>кв.м. на 1 тыс.населения</t>
  </si>
  <si>
    <t>удельный вес населения, занимающегося спортом</t>
  </si>
  <si>
    <t>км</t>
  </si>
  <si>
    <t xml:space="preserve">Протяженность освещенных улиц </t>
  </si>
  <si>
    <t>Протяженность канализационных сетей</t>
  </si>
  <si>
    <t>Протяженность автомобильных дорог местного значения</t>
  </si>
  <si>
    <t>Удельный вес газифицированных квартир (домовладений) от общего количества квартир (домовладений)</t>
  </si>
  <si>
    <t>Обеспеченность населения объектами общественного питания</t>
  </si>
  <si>
    <t>Обеспеченность населения объектами розничной торговли</t>
  </si>
  <si>
    <t>Виноград</t>
  </si>
  <si>
    <t>Уровень регистрируемой безработицы к численности трудоспособного населения в трудоспособном возрасте</t>
  </si>
  <si>
    <t xml:space="preserve">в том числе сельхозорганизациях </t>
  </si>
  <si>
    <t>КФХ и инд.предприниматели</t>
  </si>
  <si>
    <t>в личных подсобных хозяйствах</t>
  </si>
  <si>
    <t xml:space="preserve">жилых домов предприятиями за счет всех источников финансирования </t>
  </si>
  <si>
    <t>кв.м. на 1 чел.</t>
  </si>
  <si>
    <t>посещений в смену на 10 тыс. жителей</t>
  </si>
  <si>
    <t>чел. на 10 тыс.населения</t>
  </si>
  <si>
    <t>Численность занятых в экономике</t>
  </si>
  <si>
    <t>Численность экономически активного населения</t>
  </si>
  <si>
    <t>Среднедушевой денежный доход на одного жителя</t>
  </si>
  <si>
    <t>Среднегодовая численность постоянного населения – всего</t>
  </si>
  <si>
    <t>Количество организаций  зарегистрированных на территории муниципального образования, всего</t>
  </si>
  <si>
    <t>индивидуальных предпринимателей</t>
  </si>
  <si>
    <t>в том числе:</t>
  </si>
  <si>
    <t>количество организаций муниципальной формы собственности</t>
  </si>
  <si>
    <t>млн.руб.</t>
  </si>
  <si>
    <t>количество организаций частной формы собственности (с учетом обособленных подразделений)</t>
  </si>
  <si>
    <t xml:space="preserve">в т.ч. по крупным и средним предприятиям </t>
  </si>
  <si>
    <t>Промышленная деятельность (раздел С+D+E)</t>
  </si>
  <si>
    <t>млн.шт.</t>
  </si>
  <si>
    <t>в том числе с твердым покрытием</t>
  </si>
  <si>
    <t xml:space="preserve">Объем услуг (доходы) коллективных средств размещения курортно-туристского комплекса </t>
  </si>
  <si>
    <t>Численность зарегистрированных безработных</t>
  </si>
  <si>
    <t>человек</t>
  </si>
  <si>
    <t>Охват детей в возрасте 1-6 лет дошкольными учреждениями</t>
  </si>
  <si>
    <t>Количество групп альтернативных моделей дошкольного образования</t>
  </si>
  <si>
    <t>рублей</t>
  </si>
  <si>
    <t xml:space="preserve">в т.ч. по крупным и средним </t>
  </si>
  <si>
    <t>в т.ч. по крупным и средним</t>
  </si>
  <si>
    <t xml:space="preserve">в т.ч. по крупным и средним  </t>
  </si>
  <si>
    <t>Численность занятых в личных подсобных хозяйствах</t>
  </si>
  <si>
    <t>Численность личных подсобных хозяйств</t>
  </si>
  <si>
    <t>количество детей дошкольного возраста, находящихся в очереди в учреждения дошкольного образования</t>
  </si>
  <si>
    <t>Протяженность отремонтированных автомобильных дорог местного значения с твердым покрытием</t>
  </si>
  <si>
    <t>Протяженность отремонтированных тротуаров</t>
  </si>
  <si>
    <t xml:space="preserve">Малый бизнес </t>
  </si>
  <si>
    <t xml:space="preserve">Благоустройство </t>
  </si>
  <si>
    <t xml:space="preserve">Количество высаженных зеленых насаждений </t>
  </si>
  <si>
    <t>шт.</t>
  </si>
  <si>
    <t>Количество установленных светильников наружного освещения</t>
  </si>
  <si>
    <t>посадочных мест на 1 тыс. населения</t>
  </si>
  <si>
    <t>Общая площадь виноградников у сельскохозяйственных предприятий</t>
  </si>
  <si>
    <t>га</t>
  </si>
  <si>
    <t>Количество отдохнувших на территории муниципального образования Темрюкский район</t>
  </si>
  <si>
    <t>Бахчевые, всего</t>
  </si>
  <si>
    <t>обеспеченность спортивными сооружениями</t>
  </si>
  <si>
    <t xml:space="preserve">Объем инвестиций в основной капитал за счет всех источников финансирования </t>
  </si>
  <si>
    <t>Показатели налогового потенциала по ЕСХН:</t>
  </si>
  <si>
    <t>Количество КФХ и индивид.предпринимателей - плательщиков ЕСХН</t>
  </si>
  <si>
    <t>Доходы КФХ и индивид.предпринимателей - плательщиков ЕСХН</t>
  </si>
  <si>
    <t>Количество организаций, КХ (имеющих статус юридического лица) - плательщиков ЕСХН</t>
  </si>
  <si>
    <t>Доходы организаций, КХ (имеющих статус юридического лица) - плательщиков ЕСХН</t>
  </si>
  <si>
    <t>2015 год</t>
  </si>
  <si>
    <t xml:space="preserve">Количество субъектов малого предпринимательства </t>
  </si>
  <si>
    <t>Численность работников в малом предпринимательстве</t>
  </si>
  <si>
    <t>Общий объем расходов муниципального образования  на развитие и поддержку малого предпринимательства в расчете на 1 малое предприятие (в рамках муниципальной целевой программы)</t>
  </si>
  <si>
    <t>тыс.Гкл</t>
  </si>
  <si>
    <t>тыс. Гкл</t>
  </si>
  <si>
    <t>КФХ и инд.предприниматели (темп роста указан в сопоставимых ценах, %)</t>
  </si>
  <si>
    <t>в личных подсобных хозяйствах (темп роста указан в сопоставимых ценах, %)</t>
  </si>
  <si>
    <t>в т.ч.: объем услуг (доходы) коллективных средств размещения курортно-туристского комплекса (без микропредприятий) (темп роста указан в сопоставимых ценах, %)</t>
  </si>
  <si>
    <t>Темрюкского района</t>
  </si>
  <si>
    <t>1. Водка и ликероводочные изделия</t>
  </si>
  <si>
    <t>2. Коньяк</t>
  </si>
  <si>
    <t>7. Напитки винные, изготавливаемые без добавления этилового спирта</t>
  </si>
  <si>
    <t>8. Напитки винные, изготавливаемые с добавлением этилового спирта</t>
  </si>
  <si>
    <t>Тепловая энергия</t>
  </si>
  <si>
    <t>Показатели налогового потенциала по налогу на имущество физических  лиц:</t>
  </si>
  <si>
    <t>Количество объектов физических лиц, подлежащих налогообложению:</t>
  </si>
  <si>
    <t xml:space="preserve">Инвентаризационная стоимость имущества физических лиц с дифференциацией по уровням их стоимости: </t>
  </si>
  <si>
    <t>млн. руб.</t>
  </si>
  <si>
    <t>до 300000 рублей  (включительно)</t>
  </si>
  <si>
    <t>Свыше 300000 рублей до 500000 рублей (включительно)</t>
  </si>
  <si>
    <t>Свыше 500000 рублей до 800000 рублей (включительно)</t>
  </si>
  <si>
    <t>Свыше 800000 рублей до 1500000 рублей (включительно)</t>
  </si>
  <si>
    <t>Свыше 1500000 рублей до 2000000 рублей (включительно)</t>
  </si>
  <si>
    <t>Свыше 2000000 рублей</t>
  </si>
  <si>
    <t>Показатели налогового потенциала по  доходам от  аренды земли:</t>
  </si>
  <si>
    <t>Количество земельных участков, сдаваемых в аренду</t>
  </si>
  <si>
    <t>Площадь  земельных участков, сдаваемых в аренду</t>
  </si>
  <si>
    <t>Кадастровая стоимость  земельных участков, сдаваемых в аренду</t>
  </si>
  <si>
    <t>Показатели  потенциала по  доходам от  аренды муниципального имущества:</t>
  </si>
  <si>
    <t>Площадь  имущества, сдаваемого в аренду</t>
  </si>
  <si>
    <t>ед.</t>
  </si>
  <si>
    <t>кв.м.</t>
  </si>
  <si>
    <t>Фонд оплаты труда (полный круг)</t>
  </si>
  <si>
    <t>Протяженность разводящих водопроводных сетей в поселениях</t>
  </si>
  <si>
    <t>Протяженность отремонтированных водопроводных сетей</t>
  </si>
  <si>
    <r>
      <t xml:space="preserve">Объем продукции сельского хозяйства всех категорий хозяйств </t>
    </r>
    <r>
      <rPr>
        <sz val="14"/>
        <rFont val="Times New Roman"/>
        <family val="1"/>
        <charset val="204"/>
      </rPr>
      <t>(темп роста указан в сопоставимых ценах, %)</t>
    </r>
  </si>
  <si>
    <r>
      <t xml:space="preserve">Подсолнечник </t>
    </r>
    <r>
      <rPr>
        <sz val="14"/>
        <rFont val="Times New Roman"/>
        <family val="1"/>
        <charset val="204"/>
      </rPr>
      <t>(в весе после доработки)</t>
    </r>
  </si>
  <si>
    <t>Оборот розничной торговли (темп роста указан в сопоставимых ценах, %)</t>
  </si>
  <si>
    <t>Оборот общественного питания (темп роста указан в сопоставимых ценах, %)</t>
  </si>
  <si>
    <t>Показатели налогового потенциала по  земельному налогу :</t>
  </si>
  <si>
    <t>Площадь земли  по категориям и её кадастровая стоимость (приложение 2)</t>
  </si>
  <si>
    <t>2016 год</t>
  </si>
  <si>
    <t>2016г. в % к 2015г.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</si>
  <si>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</si>
  <si>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Обеспеченность населения дошкольными образовательными учреждениями</t>
  </si>
  <si>
    <t>мест на 1000 детей в возрасте 1-6 лет</t>
  </si>
  <si>
    <t>больничными койками</t>
  </si>
  <si>
    <t>коек на 10 тыс.жителей</t>
  </si>
  <si>
    <t>мощностью амбулаторно-поликлинических учреждений</t>
  </si>
  <si>
    <t>врачами (фактически)</t>
  </si>
  <si>
    <t>врачами (штату)</t>
  </si>
  <si>
    <t>средним медицинским персоналом (фактически)</t>
  </si>
  <si>
    <t>средним медицинским персоналом (по штату)</t>
  </si>
  <si>
    <t>Количество больничных коек</t>
  </si>
  <si>
    <t>3. Вина игристые и шампанские</t>
  </si>
  <si>
    <t>4. Вина столовые</t>
  </si>
  <si>
    <t>5. Вино ликерное</t>
  </si>
  <si>
    <t>ПРИЛОЖЕНИЕ №1</t>
  </si>
  <si>
    <t>Совета  Сенного сельского поселения</t>
  </si>
  <si>
    <t>III созыва</t>
  </si>
  <si>
    <t>2017 год</t>
  </si>
  <si>
    <t>2017г. в % к 2016г.</t>
  </si>
  <si>
    <t>2018 год</t>
  </si>
  <si>
    <t>2019 год</t>
  </si>
  <si>
    <t>ИНДИКАТИВНЫЙ ПЛАН СОЦИАЛЬНО-ЭКОНОМИЧЕСКОГО РАЗВИТИЯ СЕННОГО СЕЛЬСКОГО ПОСЕЛЕНИЯ ТЕМРЮКСКОГО РАЙОНА НА 2017 ГОД И ПЛАНОВЫЙ ПЕРИОД 2018 и 2019 ГОДОВ</t>
  </si>
  <si>
    <t>2018г. в % к 2017г.</t>
  </si>
  <si>
    <t>2019г. в % к 2018г.</t>
  </si>
  <si>
    <t>тыс. руб.</t>
  </si>
  <si>
    <t xml:space="preserve">к решению XXX сессии </t>
  </si>
  <si>
    <t>тыс. ед.</t>
  </si>
  <si>
    <t>от 22 ноября 2016 года №145</t>
  </si>
  <si>
    <t>С.И. Лулудов</t>
  </si>
  <si>
    <t>Глава Сенного Сельского поселения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</si>
</sst>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Fill="1"/>
    <xf numFmtId="0" fontId="5" fillId="0" borderId="0" xfId="0" applyFont="1" applyFill="1"/>
    <xf numFmtId="2" fontId="5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2" fontId="3" fillId="0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2" fontId="5" fillId="3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10" fillId="0" borderId="0" xfId="0" applyFont="1" applyFill="1"/>
    <xf numFmtId="2" fontId="10" fillId="0" borderId="0" xfId="0" applyNumberFormat="1" applyFont="1" applyFill="1"/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left" vertical="center"/>
    </xf>
    <xf numFmtId="0" fontId="3" fillId="4" borderId="0" xfId="0" applyFont="1" applyFill="1"/>
    <xf numFmtId="0" fontId="6" fillId="0" borderId="0" xfId="0" applyFont="1" applyFill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top" wrapText="1"/>
    </xf>
    <xf numFmtId="0" fontId="12" fillId="3" borderId="7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165" fontId="3" fillId="3" borderId="2" xfId="0" applyNumberFormat="1" applyFont="1" applyFill="1" applyBorder="1" applyAlignment="1">
      <alignment vertical="center"/>
    </xf>
    <xf numFmtId="165" fontId="3" fillId="3" borderId="7" xfId="0" applyNumberFormat="1" applyFont="1" applyFill="1" applyBorder="1" applyAlignment="1">
      <alignment horizontal="right" vertical="center"/>
    </xf>
    <xf numFmtId="2" fontId="5" fillId="0" borderId="10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justify" vertical="top" wrapText="1"/>
    </xf>
    <xf numFmtId="0" fontId="8" fillId="3" borderId="1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5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X194"/>
  <sheetViews>
    <sheetView tabSelected="1" view="pageBreakPreview" topLeftCell="F7" zoomScaleSheetLayoutView="100" workbookViewId="0">
      <pane ySplit="11" topLeftCell="A18" activePane="bottomLeft" state="frozen"/>
      <selection activeCell="A7" sqref="A7"/>
      <selection pane="bottomLeft" activeCell="A193" sqref="A193:XFD193"/>
    </sheetView>
  </sheetViews>
  <sheetFormatPr defaultRowHeight="12.75"/>
  <cols>
    <col min="1" max="1" width="46.85546875" style="9" customWidth="1"/>
    <col min="2" max="2" width="11.42578125" style="1" customWidth="1"/>
    <col min="3" max="3" width="13.85546875" style="6" customWidth="1"/>
    <col min="4" max="4" width="13.5703125" style="6" customWidth="1"/>
    <col min="5" max="5" width="15" style="8" customWidth="1"/>
    <col min="6" max="6" width="13.42578125" style="6" customWidth="1"/>
    <col min="7" max="7" width="16.85546875" style="8" customWidth="1"/>
    <col min="8" max="8" width="13.85546875" style="6" customWidth="1"/>
    <col min="9" max="9" width="16.85546875" style="8" customWidth="1"/>
    <col min="10" max="10" width="14" style="6" customWidth="1"/>
    <col min="11" max="11" width="16.85546875" style="8" customWidth="1"/>
    <col min="12" max="16384" width="9.140625" style="1"/>
  </cols>
  <sheetData>
    <row r="1" spans="1:11" ht="20.25" hidden="1">
      <c r="A1" s="10"/>
      <c r="B1" s="2"/>
      <c r="C1" s="3"/>
      <c r="D1" s="29"/>
      <c r="E1" s="30"/>
      <c r="F1" s="29"/>
      <c r="G1" s="3"/>
      <c r="H1" s="29"/>
      <c r="I1" s="3"/>
      <c r="J1" s="29"/>
      <c r="K1" s="3"/>
    </row>
    <row r="2" spans="1:11" ht="20.25" hidden="1">
      <c r="A2" s="10"/>
      <c r="B2" s="2"/>
      <c r="C2" s="3"/>
      <c r="D2" s="29"/>
      <c r="E2" s="30"/>
      <c r="F2" s="29"/>
      <c r="G2" s="3"/>
      <c r="H2" s="29"/>
      <c r="I2" s="3"/>
      <c r="J2" s="29"/>
      <c r="K2" s="3"/>
    </row>
    <row r="3" spans="1:11" ht="20.25" hidden="1">
      <c r="A3" s="10"/>
      <c r="B3" s="2"/>
      <c r="C3" s="3"/>
      <c r="D3" s="29"/>
      <c r="E3" s="30"/>
      <c r="F3" s="29"/>
      <c r="G3" s="3"/>
      <c r="H3" s="29"/>
      <c r="I3" s="3"/>
      <c r="J3" s="29"/>
      <c r="K3" s="3"/>
    </row>
    <row r="4" spans="1:11" ht="20.25" hidden="1">
      <c r="A4" s="10"/>
      <c r="B4" s="2"/>
      <c r="C4" s="3"/>
      <c r="D4" s="29"/>
      <c r="E4" s="30"/>
      <c r="F4" s="29"/>
      <c r="G4" s="3"/>
      <c r="H4" s="29"/>
      <c r="I4" s="3"/>
      <c r="J4" s="29"/>
      <c r="K4" s="3"/>
    </row>
    <row r="5" spans="1:11" ht="20.25" hidden="1">
      <c r="A5" s="10"/>
      <c r="B5" s="2"/>
      <c r="C5" s="3"/>
      <c r="D5" s="29"/>
      <c r="E5" s="30"/>
      <c r="F5" s="29"/>
      <c r="G5" s="3"/>
      <c r="H5" s="29"/>
      <c r="I5" s="3"/>
      <c r="J5" s="29"/>
      <c r="K5" s="3"/>
    </row>
    <row r="6" spans="1:11" ht="18.75" hidden="1">
      <c r="A6" s="10"/>
      <c r="B6" s="2"/>
      <c r="C6" s="3"/>
      <c r="D6" s="3"/>
      <c r="E6" s="2"/>
      <c r="F6" s="3"/>
      <c r="G6" s="2"/>
      <c r="H6" s="3"/>
      <c r="I6" s="2"/>
      <c r="J6" s="3"/>
      <c r="K6" s="2"/>
    </row>
    <row r="7" spans="1:11" ht="15.75" customHeight="1">
      <c r="A7" s="10"/>
      <c r="B7" s="2"/>
      <c r="C7" s="3"/>
      <c r="D7" s="29"/>
      <c r="E7" s="30"/>
      <c r="F7" s="29"/>
      <c r="G7" s="3"/>
      <c r="H7" s="29"/>
      <c r="I7" s="89" t="s">
        <v>169</v>
      </c>
      <c r="J7" s="89"/>
      <c r="K7" s="87"/>
    </row>
    <row r="8" spans="1:11" ht="15" customHeight="1">
      <c r="A8" s="10"/>
      <c r="B8" s="2"/>
      <c r="C8" s="3"/>
      <c r="D8" s="29"/>
      <c r="E8" s="30"/>
      <c r="F8" s="29"/>
      <c r="G8" s="3"/>
      <c r="H8" s="29"/>
      <c r="I8" s="89" t="s">
        <v>180</v>
      </c>
      <c r="J8" s="89"/>
      <c r="K8" s="87"/>
    </row>
    <row r="9" spans="1:11" ht="17.25" customHeight="1">
      <c r="A9" s="10"/>
      <c r="B9" s="2"/>
      <c r="C9" s="3"/>
      <c r="D9" s="29"/>
      <c r="E9" s="30"/>
      <c r="F9" s="29"/>
      <c r="G9" s="3"/>
      <c r="H9" s="29"/>
      <c r="I9" s="89" t="s">
        <v>170</v>
      </c>
      <c r="J9" s="89"/>
      <c r="K9" s="89"/>
    </row>
    <row r="10" spans="1:11" ht="15.75" customHeight="1">
      <c r="A10" s="10"/>
      <c r="B10" s="2"/>
      <c r="C10" s="3"/>
      <c r="D10" s="29"/>
      <c r="E10" s="30"/>
      <c r="F10" s="29"/>
      <c r="G10" s="3"/>
      <c r="H10" s="29"/>
      <c r="I10" s="88" t="s">
        <v>171</v>
      </c>
      <c r="J10" s="88"/>
      <c r="K10" s="87"/>
    </row>
    <row r="11" spans="1:11" ht="17.25" customHeight="1">
      <c r="A11" s="10"/>
      <c r="B11" s="2"/>
      <c r="C11" s="3"/>
      <c r="D11" s="81"/>
      <c r="E11" s="81"/>
      <c r="F11" s="81"/>
      <c r="G11" s="3"/>
      <c r="H11" s="29"/>
      <c r="I11" s="89" t="s">
        <v>182</v>
      </c>
      <c r="J11" s="89"/>
      <c r="K11" s="89"/>
    </row>
    <row r="12" spans="1:11" ht="5.25" customHeight="1">
      <c r="A12" s="95"/>
      <c r="B12" s="95"/>
      <c r="C12" s="95"/>
      <c r="D12" s="95"/>
      <c r="E12" s="95"/>
      <c r="F12" s="95"/>
      <c r="G12" s="95"/>
      <c r="H12" s="1"/>
      <c r="I12" s="1"/>
      <c r="J12" s="1"/>
      <c r="K12" s="1"/>
    </row>
    <row r="13" spans="1:11" ht="42.75" customHeight="1">
      <c r="A13" s="93" t="s">
        <v>176</v>
      </c>
      <c r="B13" s="93"/>
      <c r="C13" s="93"/>
      <c r="D13" s="93"/>
      <c r="E13" s="93"/>
      <c r="F13" s="93"/>
      <c r="G13" s="93"/>
      <c r="H13" s="93"/>
      <c r="I13" s="79"/>
      <c r="J13" s="1"/>
      <c r="K13" s="79"/>
    </row>
    <row r="14" spans="1:11" ht="4.5" customHeight="1">
      <c r="A14" s="14"/>
      <c r="B14" s="4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6.75" customHeight="1" thickBot="1">
      <c r="A15" s="100"/>
      <c r="B15" s="101"/>
      <c r="C15" s="100"/>
      <c r="D15" s="100"/>
      <c r="E15" s="100"/>
      <c r="F15" s="100"/>
      <c r="G15" s="100"/>
      <c r="H15" s="1"/>
      <c r="I15" s="1"/>
      <c r="J15" s="1"/>
      <c r="K15" s="1"/>
    </row>
    <row r="16" spans="1:11" ht="16.5" customHeight="1" thickBot="1">
      <c r="A16" s="96" t="s">
        <v>0</v>
      </c>
      <c r="B16" s="98" t="s">
        <v>12</v>
      </c>
      <c r="C16" s="70" t="s">
        <v>111</v>
      </c>
      <c r="D16" s="32" t="s">
        <v>153</v>
      </c>
      <c r="E16" s="91" t="s">
        <v>154</v>
      </c>
      <c r="F16" s="33" t="s">
        <v>172</v>
      </c>
      <c r="G16" s="91" t="s">
        <v>173</v>
      </c>
      <c r="H16" s="33" t="s">
        <v>174</v>
      </c>
      <c r="I16" s="91" t="s">
        <v>177</v>
      </c>
      <c r="J16" s="51" t="s">
        <v>175</v>
      </c>
      <c r="K16" s="91" t="s">
        <v>178</v>
      </c>
    </row>
    <row r="17" spans="1:11" ht="29.25" customHeight="1" thickBot="1">
      <c r="A17" s="97"/>
      <c r="B17" s="99"/>
      <c r="C17" s="70" t="s">
        <v>1</v>
      </c>
      <c r="D17" s="31" t="s">
        <v>8</v>
      </c>
      <c r="E17" s="92"/>
      <c r="F17" s="31" t="s">
        <v>9</v>
      </c>
      <c r="G17" s="92"/>
      <c r="H17" s="31" t="s">
        <v>9</v>
      </c>
      <c r="I17" s="92"/>
      <c r="J17" s="31" t="s">
        <v>9</v>
      </c>
      <c r="K17" s="92"/>
    </row>
    <row r="18" spans="1:11" s="12" customFormat="1" ht="15.75" customHeight="1">
      <c r="A18" s="52">
        <v>1</v>
      </c>
      <c r="B18" s="35">
        <v>2</v>
      </c>
      <c r="C18" s="71">
        <v>3</v>
      </c>
      <c r="D18" s="34">
        <v>4</v>
      </c>
      <c r="E18" s="36">
        <v>5</v>
      </c>
      <c r="F18" s="34">
        <v>6</v>
      </c>
      <c r="G18" s="36">
        <v>7</v>
      </c>
      <c r="H18" s="34">
        <v>6</v>
      </c>
      <c r="I18" s="36">
        <v>7</v>
      </c>
      <c r="J18" s="34">
        <v>6</v>
      </c>
      <c r="K18" s="36">
        <v>7</v>
      </c>
    </row>
    <row r="19" spans="1:11" s="20" customFormat="1" ht="36" customHeight="1">
      <c r="A19" s="53" t="s">
        <v>69</v>
      </c>
      <c r="B19" s="62" t="s">
        <v>13</v>
      </c>
      <c r="C19" s="72">
        <v>6.4509999999999996</v>
      </c>
      <c r="D19" s="37">
        <v>6.4550000000000001</v>
      </c>
      <c r="E19" s="37">
        <f>D19/C19*100</f>
        <v>100.0620058905596</v>
      </c>
      <c r="F19" s="37">
        <v>6.4589999999999996</v>
      </c>
      <c r="G19" s="37">
        <f>F19/D19*100</f>
        <v>100.06196746707978</v>
      </c>
      <c r="H19" s="37">
        <v>6.4589999999999996</v>
      </c>
      <c r="I19" s="37">
        <f>H19/F19*100</f>
        <v>100</v>
      </c>
      <c r="J19" s="37">
        <v>6.4589999999999996</v>
      </c>
      <c r="K19" s="37">
        <f>J19/H19*100</f>
        <v>100</v>
      </c>
    </row>
    <row r="20" spans="1:11" ht="36.75" customHeight="1">
      <c r="A20" s="82" t="s">
        <v>68</v>
      </c>
      <c r="B20" s="63" t="s">
        <v>15</v>
      </c>
      <c r="C20" s="73">
        <v>17442.599999999999</v>
      </c>
      <c r="D20" s="38">
        <v>18678.099999999999</v>
      </c>
      <c r="E20" s="38">
        <f t="shared" ref="E20:E82" si="0">D20/C20*100</f>
        <v>107.08323300425396</v>
      </c>
      <c r="F20" s="38">
        <v>19665.7</v>
      </c>
      <c r="G20" s="38">
        <f>F20/D20*100</f>
        <v>105.28747570684385</v>
      </c>
      <c r="H20" s="38">
        <v>20740.5</v>
      </c>
      <c r="I20" s="38">
        <f>H20/F20*100</f>
        <v>105.46535338177638</v>
      </c>
      <c r="J20" s="38">
        <v>22015.3</v>
      </c>
      <c r="K20" s="38">
        <f>J20/H20*100</f>
        <v>106.14642848533063</v>
      </c>
    </row>
    <row r="21" spans="1:11" s="20" customFormat="1" ht="36.75" customHeight="1">
      <c r="A21" s="53" t="s">
        <v>67</v>
      </c>
      <c r="B21" s="62" t="s">
        <v>13</v>
      </c>
      <c r="C21" s="72">
        <v>3.6</v>
      </c>
      <c r="D21" s="37">
        <v>3.5089999999999999</v>
      </c>
      <c r="E21" s="37">
        <f t="shared" si="0"/>
        <v>97.472222222222214</v>
      </c>
      <c r="F21" s="37">
        <v>3.7</v>
      </c>
      <c r="G21" s="37">
        <f t="shared" ref="G21:K84" si="1">F21/D21*100</f>
        <v>105.44314619549731</v>
      </c>
      <c r="H21" s="37">
        <v>3.9</v>
      </c>
      <c r="I21" s="37">
        <f t="shared" si="1"/>
        <v>105.40540540540539</v>
      </c>
      <c r="J21" s="37">
        <v>3.9</v>
      </c>
      <c r="K21" s="37">
        <f t="shared" si="1"/>
        <v>100</v>
      </c>
    </row>
    <row r="22" spans="1:11" s="20" customFormat="1" ht="18.75">
      <c r="A22" s="53" t="s">
        <v>66</v>
      </c>
      <c r="B22" s="62" t="s">
        <v>13</v>
      </c>
      <c r="C22" s="72">
        <v>1.8240000000000001</v>
      </c>
      <c r="D22" s="37">
        <v>1.8240000000000001</v>
      </c>
      <c r="E22" s="37">
        <f t="shared" si="0"/>
        <v>100</v>
      </c>
      <c r="F22" s="37">
        <v>1.9</v>
      </c>
      <c r="G22" s="37">
        <f t="shared" si="1"/>
        <v>104.16666666666666</v>
      </c>
      <c r="H22" s="37">
        <v>1.9</v>
      </c>
      <c r="I22" s="37">
        <f t="shared" si="1"/>
        <v>100</v>
      </c>
      <c r="J22" s="37">
        <v>1.9</v>
      </c>
      <c r="K22" s="37">
        <f t="shared" si="1"/>
        <v>100</v>
      </c>
    </row>
    <row r="23" spans="1:11" s="20" customFormat="1" ht="37.5" customHeight="1">
      <c r="A23" s="54" t="s">
        <v>14</v>
      </c>
      <c r="B23" s="62" t="s">
        <v>15</v>
      </c>
      <c r="C23" s="72">
        <v>25536.5</v>
      </c>
      <c r="D23" s="37">
        <v>27945.069</v>
      </c>
      <c r="E23" s="37">
        <f t="shared" si="0"/>
        <v>109.43186811035184</v>
      </c>
      <c r="F23" s="37">
        <v>29740.725999999999</v>
      </c>
      <c r="G23" s="37">
        <f t="shared" si="1"/>
        <v>106.42566672495958</v>
      </c>
      <c r="H23" s="37">
        <f>29740.726*105.5%</f>
        <v>31376.465929999998</v>
      </c>
      <c r="I23" s="37">
        <f t="shared" si="1"/>
        <v>105.5</v>
      </c>
      <c r="J23" s="37">
        <f>H23*1105.5%</f>
        <v>346866.83085614996</v>
      </c>
      <c r="K23" s="37">
        <f t="shared" si="1"/>
        <v>1105.5</v>
      </c>
    </row>
    <row r="24" spans="1:11" ht="22.5" customHeight="1">
      <c r="A24" s="55" t="s">
        <v>76</v>
      </c>
      <c r="B24" s="63" t="s">
        <v>15</v>
      </c>
      <c r="C24" s="73">
        <v>29969.599999999999</v>
      </c>
      <c r="D24" s="38">
        <v>29969.599999999999</v>
      </c>
      <c r="E24" s="37">
        <f t="shared" si="0"/>
        <v>100</v>
      </c>
      <c r="F24" s="38">
        <v>32488.12</v>
      </c>
      <c r="G24" s="37">
        <f t="shared" si="1"/>
        <v>108.40358229672735</v>
      </c>
      <c r="H24" s="38">
        <f>32488.12*105.5%</f>
        <v>34274.9666</v>
      </c>
      <c r="I24" s="37">
        <f t="shared" si="1"/>
        <v>105.5</v>
      </c>
      <c r="J24" s="38">
        <f>H24*105.5%</f>
        <v>36160.089762999996</v>
      </c>
      <c r="K24" s="37">
        <f t="shared" si="1"/>
        <v>105.5</v>
      </c>
    </row>
    <row r="25" spans="1:11" ht="22.5" customHeight="1">
      <c r="A25" s="82" t="s">
        <v>90</v>
      </c>
      <c r="B25" s="63" t="s">
        <v>181</v>
      </c>
      <c r="C25" s="73">
        <v>2356</v>
      </c>
      <c r="D25" s="38">
        <v>2536</v>
      </c>
      <c r="E25" s="38">
        <f t="shared" si="0"/>
        <v>107.64006791171477</v>
      </c>
      <c r="F25" s="38">
        <v>2535</v>
      </c>
      <c r="G25" s="38">
        <f t="shared" si="1"/>
        <v>99.960567823343851</v>
      </c>
      <c r="H25" s="38">
        <v>2535</v>
      </c>
      <c r="I25" s="38">
        <f t="shared" si="1"/>
        <v>100</v>
      </c>
      <c r="J25" s="38">
        <v>2535</v>
      </c>
      <c r="K25" s="38">
        <f t="shared" si="1"/>
        <v>100</v>
      </c>
    </row>
    <row r="26" spans="1:11" s="20" customFormat="1" ht="38.25" customHeight="1">
      <c r="A26" s="53" t="s">
        <v>89</v>
      </c>
      <c r="B26" s="62" t="s">
        <v>13</v>
      </c>
      <c r="C26" s="72">
        <v>4.01</v>
      </c>
      <c r="D26" s="37">
        <v>4.07</v>
      </c>
      <c r="E26" s="37">
        <f t="shared" ref="E26" si="2">D26/C26*100</f>
        <v>101.49625935162096</v>
      </c>
      <c r="F26" s="37">
        <v>4</v>
      </c>
      <c r="G26" s="37">
        <f t="shared" ref="G26:K26" si="3">F26/D26*100</f>
        <v>98.280098280098272</v>
      </c>
      <c r="H26" s="37">
        <v>4</v>
      </c>
      <c r="I26" s="37">
        <f t="shared" si="3"/>
        <v>100</v>
      </c>
      <c r="J26" s="37">
        <v>4</v>
      </c>
      <c r="K26" s="37">
        <f t="shared" si="3"/>
        <v>100</v>
      </c>
    </row>
    <row r="27" spans="1:11" s="20" customFormat="1" ht="57.75" customHeight="1">
      <c r="A27" s="53" t="s">
        <v>58</v>
      </c>
      <c r="B27" s="62" t="s">
        <v>16</v>
      </c>
      <c r="C27" s="72">
        <v>0.2</v>
      </c>
      <c r="D27" s="37">
        <v>0.2</v>
      </c>
      <c r="E27" s="37">
        <f t="shared" si="0"/>
        <v>100</v>
      </c>
      <c r="F27" s="37">
        <v>0.2</v>
      </c>
      <c r="G27" s="37">
        <f t="shared" si="1"/>
        <v>100</v>
      </c>
      <c r="H27" s="37">
        <v>0.2</v>
      </c>
      <c r="I27" s="37">
        <f t="shared" si="1"/>
        <v>100</v>
      </c>
      <c r="J27" s="37">
        <v>0.2</v>
      </c>
      <c r="K27" s="37">
        <f t="shared" si="1"/>
        <v>100</v>
      </c>
    </row>
    <row r="28" spans="1:11" s="20" customFormat="1" ht="36.75" customHeight="1">
      <c r="A28" s="53" t="s">
        <v>81</v>
      </c>
      <c r="B28" s="62" t="s">
        <v>82</v>
      </c>
      <c r="C28" s="72">
        <v>4</v>
      </c>
      <c r="D28" s="37">
        <v>11</v>
      </c>
      <c r="E28" s="37">
        <f t="shared" si="0"/>
        <v>275</v>
      </c>
      <c r="F28" s="37">
        <v>5</v>
      </c>
      <c r="G28" s="37">
        <f t="shared" si="1"/>
        <v>45.454545454545453</v>
      </c>
      <c r="H28" s="37">
        <v>5</v>
      </c>
      <c r="I28" s="37">
        <f t="shared" si="1"/>
        <v>100</v>
      </c>
      <c r="J28" s="37">
        <v>4</v>
      </c>
      <c r="K28" s="37">
        <f t="shared" si="1"/>
        <v>80</v>
      </c>
    </row>
    <row r="29" spans="1:11" ht="21.75" customHeight="1">
      <c r="A29" s="83" t="s">
        <v>17</v>
      </c>
      <c r="B29" s="63" t="s">
        <v>74</v>
      </c>
      <c r="C29" s="84">
        <f>C30</f>
        <v>879.745</v>
      </c>
      <c r="D29" s="84">
        <f t="shared" ref="D29:K29" si="4">D30</f>
        <v>955.40300000000002</v>
      </c>
      <c r="E29" s="84">
        <f t="shared" si="4"/>
        <v>108.59999204314887</v>
      </c>
      <c r="F29" s="84">
        <f t="shared" si="4"/>
        <v>1034.211</v>
      </c>
      <c r="G29" s="84">
        <f t="shared" si="4"/>
        <v>108.24866574628717</v>
      </c>
      <c r="H29" s="84">
        <f t="shared" si="4"/>
        <v>1144.0429999999999</v>
      </c>
      <c r="I29" s="84">
        <f t="shared" si="4"/>
        <v>110.61988317664382</v>
      </c>
      <c r="J29" s="84">
        <f t="shared" si="4"/>
        <v>1266.4559999999999</v>
      </c>
      <c r="K29" s="84">
        <f t="shared" si="4"/>
        <v>110.70003487631146</v>
      </c>
    </row>
    <row r="30" spans="1:11" ht="18.75">
      <c r="A30" s="55" t="s">
        <v>87</v>
      </c>
      <c r="B30" s="63" t="s">
        <v>74</v>
      </c>
      <c r="C30" s="84">
        <v>879.745</v>
      </c>
      <c r="D30" s="84">
        <v>955.40300000000002</v>
      </c>
      <c r="E30" s="84">
        <f t="shared" ref="E30" si="5">D30/C30*100</f>
        <v>108.59999204314887</v>
      </c>
      <c r="F30" s="84">
        <v>1034.211</v>
      </c>
      <c r="G30" s="84">
        <f t="shared" ref="G30:K30" si="6">F30/D30*100</f>
        <v>108.24866574628717</v>
      </c>
      <c r="H30" s="84">
        <v>1144.0429999999999</v>
      </c>
      <c r="I30" s="84">
        <f t="shared" si="6"/>
        <v>110.61988317664382</v>
      </c>
      <c r="J30" s="84">
        <v>1266.4559999999999</v>
      </c>
      <c r="K30" s="84">
        <f t="shared" si="6"/>
        <v>110.70003487631146</v>
      </c>
    </row>
    <row r="31" spans="1:11" ht="18.75">
      <c r="A31" s="83" t="s">
        <v>18</v>
      </c>
      <c r="B31" s="63" t="s">
        <v>74</v>
      </c>
      <c r="C31" s="84">
        <f>C32</f>
        <v>11.659000000000001</v>
      </c>
      <c r="D31" s="84">
        <f t="shared" ref="D31:K31" si="7">D32</f>
        <v>11.699</v>
      </c>
      <c r="E31" s="84">
        <f t="shared" si="7"/>
        <v>100.34308259713525</v>
      </c>
      <c r="F31" s="84">
        <f t="shared" si="7"/>
        <v>11.670999999999999</v>
      </c>
      <c r="G31" s="84">
        <f t="shared" si="7"/>
        <v>99.760663304555948</v>
      </c>
      <c r="H31" s="84">
        <f t="shared" si="7"/>
        <v>11.412000000000001</v>
      </c>
      <c r="I31" s="84">
        <f t="shared" si="7"/>
        <v>97.780824265272912</v>
      </c>
      <c r="J31" s="84">
        <f t="shared" si="7"/>
        <v>11.147</v>
      </c>
      <c r="K31" s="84">
        <f t="shared" si="7"/>
        <v>97.677882930248856</v>
      </c>
    </row>
    <row r="32" spans="1:11" ht="18.75">
      <c r="A32" s="55" t="s">
        <v>87</v>
      </c>
      <c r="B32" s="63" t="s">
        <v>74</v>
      </c>
      <c r="C32" s="84">
        <v>11.659000000000001</v>
      </c>
      <c r="D32" s="84">
        <v>11.699</v>
      </c>
      <c r="E32" s="84">
        <f t="shared" si="0"/>
        <v>100.34308259713525</v>
      </c>
      <c r="F32" s="84">
        <v>11.670999999999999</v>
      </c>
      <c r="G32" s="84">
        <f t="shared" si="1"/>
        <v>99.760663304555948</v>
      </c>
      <c r="H32" s="84">
        <v>11.412000000000001</v>
      </c>
      <c r="I32" s="84">
        <f t="shared" si="1"/>
        <v>97.780824265272912</v>
      </c>
      <c r="J32" s="84">
        <v>11.147</v>
      </c>
      <c r="K32" s="84">
        <f t="shared" si="1"/>
        <v>97.677882930248856</v>
      </c>
    </row>
    <row r="33" spans="1:11" ht="24.75" customHeight="1">
      <c r="A33" s="83" t="s">
        <v>19</v>
      </c>
      <c r="B33" s="63" t="s">
        <v>74</v>
      </c>
      <c r="C33" s="84">
        <f>C34</f>
        <v>868.08600000000001</v>
      </c>
      <c r="D33" s="84">
        <f t="shared" ref="D33:K33" si="8">D34</f>
        <v>943.70399999999995</v>
      </c>
      <c r="E33" s="84">
        <f t="shared" si="8"/>
        <v>108.71088809173284</v>
      </c>
      <c r="F33" s="84">
        <f t="shared" si="8"/>
        <v>1022.54</v>
      </c>
      <c r="G33" s="84">
        <f t="shared" si="8"/>
        <v>108.35389062672193</v>
      </c>
      <c r="H33" s="84">
        <f t="shared" si="8"/>
        <v>1132.6310000000001</v>
      </c>
      <c r="I33" s="84">
        <f t="shared" si="8"/>
        <v>110.76642478533849</v>
      </c>
      <c r="J33" s="84">
        <f t="shared" si="8"/>
        <v>1255.309</v>
      </c>
      <c r="K33" s="84">
        <f t="shared" si="8"/>
        <v>110.83124159589485</v>
      </c>
    </row>
    <row r="34" spans="1:11" ht="22.5" customHeight="1">
      <c r="A34" s="55" t="s">
        <v>87</v>
      </c>
      <c r="B34" s="63" t="s">
        <v>74</v>
      </c>
      <c r="C34" s="84">
        <v>868.08600000000001</v>
      </c>
      <c r="D34" s="84">
        <v>943.70399999999995</v>
      </c>
      <c r="E34" s="84">
        <f t="shared" si="0"/>
        <v>108.71088809173284</v>
      </c>
      <c r="F34" s="84">
        <v>1022.54</v>
      </c>
      <c r="G34" s="84">
        <f t="shared" si="1"/>
        <v>108.35389062672193</v>
      </c>
      <c r="H34" s="84">
        <v>1132.6310000000001</v>
      </c>
      <c r="I34" s="84">
        <f t="shared" si="1"/>
        <v>110.76642478533849</v>
      </c>
      <c r="J34" s="84">
        <v>1255.309</v>
      </c>
      <c r="K34" s="84">
        <f t="shared" si="1"/>
        <v>110.83124159589485</v>
      </c>
    </row>
    <row r="35" spans="1:11" s="28" customFormat="1" ht="21" customHeight="1">
      <c r="A35" s="56" t="s">
        <v>144</v>
      </c>
      <c r="B35" s="62" t="s">
        <v>74</v>
      </c>
      <c r="C35" s="80">
        <v>565.1</v>
      </c>
      <c r="D35" s="80">
        <v>532.5</v>
      </c>
      <c r="E35" s="80">
        <f t="shared" si="0"/>
        <v>94.231109538134845</v>
      </c>
      <c r="F35" s="80">
        <v>565.1</v>
      </c>
      <c r="G35" s="80">
        <f t="shared" si="1"/>
        <v>106.12206572769954</v>
      </c>
      <c r="H35" s="80">
        <f>F35*101.2%</f>
        <v>571.88120000000004</v>
      </c>
      <c r="I35" s="80">
        <f t="shared" si="1"/>
        <v>101.2</v>
      </c>
      <c r="J35" s="80">
        <f>H35*100.3%</f>
        <v>573.59684359999994</v>
      </c>
      <c r="K35" s="80">
        <f t="shared" si="1"/>
        <v>100.29999999999998</v>
      </c>
    </row>
    <row r="36" spans="1:11" s="4" customFormat="1" ht="18.75" customHeight="1">
      <c r="A36" s="55" t="s">
        <v>87</v>
      </c>
      <c r="B36" s="63" t="s">
        <v>74</v>
      </c>
      <c r="C36" s="84">
        <v>419.85899999999998</v>
      </c>
      <c r="D36" s="84">
        <v>466.00700000000001</v>
      </c>
      <c r="E36" s="84">
        <f t="shared" ref="E36" si="9">D36/C36*100</f>
        <v>110.99130898706471</v>
      </c>
      <c r="F36" s="84">
        <v>495.6</v>
      </c>
      <c r="G36" s="84">
        <f t="shared" ref="G36:K36" si="10">F36/D36*100</f>
        <v>106.35033379326921</v>
      </c>
      <c r="H36" s="84">
        <v>537.16399999999999</v>
      </c>
      <c r="I36" s="84">
        <f t="shared" si="10"/>
        <v>108.38660209846648</v>
      </c>
      <c r="J36" s="84">
        <v>578.67399999999998</v>
      </c>
      <c r="K36" s="84">
        <f t="shared" si="10"/>
        <v>107.72762135958477</v>
      </c>
    </row>
    <row r="37" spans="1:11" s="4" customFormat="1" ht="19.5" customHeight="1">
      <c r="A37" s="83" t="s">
        <v>77</v>
      </c>
      <c r="B37" s="63" t="s">
        <v>74</v>
      </c>
      <c r="C37" s="84">
        <f>C39+C41</f>
        <v>4915.7830000000004</v>
      </c>
      <c r="D37" s="84">
        <f>D39+D41</f>
        <v>5638.8119999999999</v>
      </c>
      <c r="E37" s="84">
        <f t="shared" si="0"/>
        <v>114.70831808483001</v>
      </c>
      <c r="F37" s="84">
        <f>F39+F41</f>
        <v>6109.5830000000005</v>
      </c>
      <c r="G37" s="84">
        <f t="shared" si="1"/>
        <v>108.34876211514057</v>
      </c>
      <c r="H37" s="84">
        <f>H39+H41</f>
        <v>6559.4370000000008</v>
      </c>
      <c r="I37" s="84">
        <f t="shared" si="1"/>
        <v>107.3630884464619</v>
      </c>
      <c r="J37" s="84">
        <f>J39+J41</f>
        <v>7061.7570000000005</v>
      </c>
      <c r="K37" s="84">
        <f t="shared" si="1"/>
        <v>107.65797430480694</v>
      </c>
    </row>
    <row r="38" spans="1:11" s="4" customFormat="1" ht="21" customHeight="1">
      <c r="A38" s="55" t="s">
        <v>87</v>
      </c>
      <c r="B38" s="63" t="s">
        <v>74</v>
      </c>
      <c r="C38" s="84">
        <f>C40+C42</f>
        <v>4680.5550000000003</v>
      </c>
      <c r="D38" s="84">
        <f>D40+D42</f>
        <v>5394.2</v>
      </c>
      <c r="E38" s="84">
        <f t="shared" si="0"/>
        <v>115.24701664653017</v>
      </c>
      <c r="F38" s="84">
        <f>F40+F42</f>
        <v>5907.35</v>
      </c>
      <c r="G38" s="84">
        <f t="shared" si="1"/>
        <v>109.51299543954617</v>
      </c>
      <c r="H38" s="84">
        <f>H40+H42</f>
        <v>6316.5039999999999</v>
      </c>
      <c r="I38" s="84">
        <f t="shared" si="1"/>
        <v>106.92618517609418</v>
      </c>
      <c r="J38" s="84">
        <f>J40+J42</f>
        <v>6809.9989999999998</v>
      </c>
      <c r="K38" s="84">
        <f t="shared" si="1"/>
        <v>107.81278694670343</v>
      </c>
    </row>
    <row r="39" spans="1:11" s="28" customFormat="1" ht="26.25" customHeight="1">
      <c r="A39" s="57" t="s">
        <v>20</v>
      </c>
      <c r="B39" s="62" t="s">
        <v>74</v>
      </c>
      <c r="C39" s="80">
        <v>1.341</v>
      </c>
      <c r="D39" s="80">
        <v>1.341</v>
      </c>
      <c r="E39" s="80">
        <f t="shared" si="0"/>
        <v>100</v>
      </c>
      <c r="F39" s="80">
        <v>1.5329999999999999</v>
      </c>
      <c r="G39" s="80">
        <f t="shared" si="1"/>
        <v>114.31767337807605</v>
      </c>
      <c r="H39" s="80">
        <v>1.5329999999999999</v>
      </c>
      <c r="I39" s="80">
        <f t="shared" si="1"/>
        <v>100</v>
      </c>
      <c r="J39" s="80">
        <v>1.5329999999999999</v>
      </c>
      <c r="K39" s="80">
        <f t="shared" si="1"/>
        <v>100</v>
      </c>
    </row>
    <row r="40" spans="1:11" s="20" customFormat="1" ht="33" customHeight="1">
      <c r="A40" s="55" t="s">
        <v>86</v>
      </c>
      <c r="B40" s="63" t="s">
        <v>74</v>
      </c>
      <c r="C40" s="80">
        <v>1.3</v>
      </c>
      <c r="D40" s="80">
        <v>1.3</v>
      </c>
      <c r="E40" s="80">
        <f t="shared" si="0"/>
        <v>100</v>
      </c>
      <c r="F40" s="80">
        <v>1.5</v>
      </c>
      <c r="G40" s="80">
        <f t="shared" si="1"/>
        <v>115.38461538461537</v>
      </c>
      <c r="H40" s="80">
        <v>1.5</v>
      </c>
      <c r="I40" s="80">
        <f t="shared" si="1"/>
        <v>100</v>
      </c>
      <c r="J40" s="80">
        <v>1.5</v>
      </c>
      <c r="K40" s="80">
        <f t="shared" si="1"/>
        <v>100</v>
      </c>
    </row>
    <row r="41" spans="1:11" ht="19.5" customHeight="1">
      <c r="A41" s="85" t="s">
        <v>21</v>
      </c>
      <c r="B41" s="63" t="s">
        <v>74</v>
      </c>
      <c r="C41" s="78">
        <v>4914.442</v>
      </c>
      <c r="D41" s="39">
        <v>5637.4709999999995</v>
      </c>
      <c r="E41" s="38">
        <f t="shared" si="0"/>
        <v>114.71233153224721</v>
      </c>
      <c r="F41" s="39">
        <v>6108.05</v>
      </c>
      <c r="G41" s="38">
        <f t="shared" si="1"/>
        <v>108.34734227457668</v>
      </c>
      <c r="H41" s="39">
        <v>6557.9040000000005</v>
      </c>
      <c r="I41" s="38">
        <f t="shared" si="1"/>
        <v>107.36493643634222</v>
      </c>
      <c r="J41" s="39">
        <v>7060.2240000000002</v>
      </c>
      <c r="K41" s="38">
        <f t="shared" si="1"/>
        <v>107.65976446132788</v>
      </c>
    </row>
    <row r="42" spans="1:11" ht="18.75" customHeight="1">
      <c r="A42" s="55" t="s">
        <v>88</v>
      </c>
      <c r="B42" s="63" t="s">
        <v>74</v>
      </c>
      <c r="C42" s="78">
        <v>4679.2550000000001</v>
      </c>
      <c r="D42" s="39">
        <v>5392.9</v>
      </c>
      <c r="E42" s="38">
        <f t="shared" si="0"/>
        <v>115.2512526032456</v>
      </c>
      <c r="F42" s="39">
        <v>5905.85</v>
      </c>
      <c r="G42" s="38">
        <f t="shared" si="1"/>
        <v>109.51158004042354</v>
      </c>
      <c r="H42" s="39">
        <v>6315.0039999999999</v>
      </c>
      <c r="I42" s="38">
        <f t="shared" si="1"/>
        <v>106.92794432638823</v>
      </c>
      <c r="J42" s="39">
        <v>6808.4989999999998</v>
      </c>
      <c r="K42" s="38">
        <f t="shared" si="1"/>
        <v>107.81464271439891</v>
      </c>
    </row>
    <row r="43" spans="1:11" ht="40.5" customHeight="1">
      <c r="A43" s="83" t="s">
        <v>22</v>
      </c>
      <c r="B43" s="86"/>
      <c r="C43" s="78"/>
      <c r="D43" s="39"/>
      <c r="E43" s="38"/>
      <c r="F43" s="39"/>
      <c r="G43" s="38"/>
      <c r="H43" s="39"/>
      <c r="I43" s="38"/>
      <c r="J43" s="39"/>
      <c r="K43" s="38"/>
    </row>
    <row r="44" spans="1:11" ht="21.75" customHeight="1">
      <c r="A44" s="83" t="s">
        <v>121</v>
      </c>
      <c r="B44" s="66" t="s">
        <v>24</v>
      </c>
      <c r="C44" s="78">
        <v>5.16</v>
      </c>
      <c r="D44" s="39">
        <v>7.4</v>
      </c>
      <c r="E44" s="38">
        <f t="shared" si="0"/>
        <v>143.41085271317831</v>
      </c>
      <c r="F44" s="39">
        <v>9.65</v>
      </c>
      <c r="G44" s="38">
        <f t="shared" si="1"/>
        <v>130.40540540540539</v>
      </c>
      <c r="H44" s="39">
        <v>10.199999999999999</v>
      </c>
      <c r="I44" s="38">
        <f t="shared" si="1"/>
        <v>105.69948186528497</v>
      </c>
      <c r="J44" s="39">
        <v>11.4</v>
      </c>
      <c r="K44" s="38">
        <f t="shared" si="1"/>
        <v>111.76470588235294</v>
      </c>
    </row>
    <row r="45" spans="1:11" ht="21.75" customHeight="1">
      <c r="A45" s="55" t="s">
        <v>88</v>
      </c>
      <c r="B45" s="66" t="s">
        <v>24</v>
      </c>
      <c r="C45" s="78">
        <v>5.16</v>
      </c>
      <c r="D45" s="39">
        <v>7.4</v>
      </c>
      <c r="E45" s="38">
        <f t="shared" si="0"/>
        <v>143.41085271317831</v>
      </c>
      <c r="F45" s="39">
        <v>9.65</v>
      </c>
      <c r="G45" s="38">
        <f t="shared" si="1"/>
        <v>130.40540540540539</v>
      </c>
      <c r="H45" s="39">
        <v>10.199999999999999</v>
      </c>
      <c r="I45" s="38">
        <f t="shared" si="1"/>
        <v>105.69948186528497</v>
      </c>
      <c r="J45" s="39">
        <v>11.4</v>
      </c>
      <c r="K45" s="38">
        <f t="shared" si="1"/>
        <v>111.76470588235294</v>
      </c>
    </row>
    <row r="46" spans="1:11" ht="21.75" customHeight="1">
      <c r="A46" s="83" t="s">
        <v>122</v>
      </c>
      <c r="B46" s="66" t="s">
        <v>24</v>
      </c>
      <c r="C46" s="78">
        <v>72.5</v>
      </c>
      <c r="D46" s="39">
        <v>56.6</v>
      </c>
      <c r="E46" s="38">
        <f t="shared" si="0"/>
        <v>78.068965517241381</v>
      </c>
      <c r="F46" s="39">
        <v>82.4</v>
      </c>
      <c r="G46" s="38">
        <f t="shared" si="1"/>
        <v>145.58303886925796</v>
      </c>
      <c r="H46" s="39">
        <v>85</v>
      </c>
      <c r="I46" s="38">
        <f t="shared" si="1"/>
        <v>103.15533980582524</v>
      </c>
      <c r="J46" s="39">
        <v>88</v>
      </c>
      <c r="K46" s="38">
        <f t="shared" si="1"/>
        <v>103.5294117647059</v>
      </c>
    </row>
    <row r="47" spans="1:11" ht="21" customHeight="1">
      <c r="A47" s="55" t="s">
        <v>88</v>
      </c>
      <c r="B47" s="66" t="s">
        <v>24</v>
      </c>
      <c r="C47" s="78">
        <v>72.5</v>
      </c>
      <c r="D47" s="39">
        <v>56.6</v>
      </c>
      <c r="E47" s="38">
        <f t="shared" si="0"/>
        <v>78.068965517241381</v>
      </c>
      <c r="F47" s="39">
        <v>82.4</v>
      </c>
      <c r="G47" s="38">
        <f t="shared" si="1"/>
        <v>145.58303886925796</v>
      </c>
      <c r="H47" s="39">
        <v>85</v>
      </c>
      <c r="I47" s="38">
        <f t="shared" si="1"/>
        <v>103.15533980582524</v>
      </c>
      <c r="J47" s="39">
        <v>88</v>
      </c>
      <c r="K47" s="38">
        <f t="shared" si="1"/>
        <v>103.5294117647059</v>
      </c>
    </row>
    <row r="48" spans="1:11" ht="22.5" customHeight="1">
      <c r="A48" s="83" t="s">
        <v>166</v>
      </c>
      <c r="B48" s="66" t="s">
        <v>24</v>
      </c>
      <c r="C48" s="78">
        <v>209.3</v>
      </c>
      <c r="D48" s="39">
        <v>250.8</v>
      </c>
      <c r="E48" s="38">
        <f t="shared" si="0"/>
        <v>119.82799808886766</v>
      </c>
      <c r="F48" s="39">
        <v>266.2</v>
      </c>
      <c r="G48" s="38">
        <f t="shared" si="1"/>
        <v>106.14035087719299</v>
      </c>
      <c r="H48" s="39">
        <v>282.3</v>
      </c>
      <c r="I48" s="38">
        <f t="shared" si="1"/>
        <v>106.0480841472577</v>
      </c>
      <c r="J48" s="39">
        <v>295</v>
      </c>
      <c r="K48" s="38">
        <f t="shared" si="1"/>
        <v>104.49876018420119</v>
      </c>
    </row>
    <row r="49" spans="1:11" ht="19.5" customHeight="1">
      <c r="A49" s="55" t="s">
        <v>88</v>
      </c>
      <c r="B49" s="66" t="s">
        <v>24</v>
      </c>
      <c r="C49" s="78">
        <v>209.3</v>
      </c>
      <c r="D49" s="39">
        <v>250.8</v>
      </c>
      <c r="E49" s="38">
        <f t="shared" si="0"/>
        <v>119.82799808886766</v>
      </c>
      <c r="F49" s="39">
        <v>266.2</v>
      </c>
      <c r="G49" s="38">
        <f t="shared" si="1"/>
        <v>106.14035087719299</v>
      </c>
      <c r="H49" s="39">
        <v>282.3</v>
      </c>
      <c r="I49" s="38">
        <f t="shared" si="1"/>
        <v>106.0480841472577</v>
      </c>
      <c r="J49" s="39">
        <v>295</v>
      </c>
      <c r="K49" s="38">
        <f t="shared" si="1"/>
        <v>104.49876018420119</v>
      </c>
    </row>
    <row r="50" spans="1:11" ht="22.5" customHeight="1">
      <c r="A50" s="83" t="s">
        <v>167</v>
      </c>
      <c r="B50" s="66" t="s">
        <v>24</v>
      </c>
      <c r="C50" s="78">
        <v>2952.17</v>
      </c>
      <c r="D50" s="39">
        <v>2959.36</v>
      </c>
      <c r="E50" s="38">
        <f t="shared" si="0"/>
        <v>100.24354966008056</v>
      </c>
      <c r="F50" s="39">
        <v>3108.81</v>
      </c>
      <c r="G50" s="38">
        <f t="shared" si="1"/>
        <v>105.05007839532871</v>
      </c>
      <c r="H50" s="39">
        <v>3293.1</v>
      </c>
      <c r="I50" s="38">
        <f t="shared" si="1"/>
        <v>105.92799173960455</v>
      </c>
      <c r="J50" s="39">
        <v>3392.64</v>
      </c>
      <c r="K50" s="38">
        <f t="shared" si="1"/>
        <v>103.02268379338616</v>
      </c>
    </row>
    <row r="51" spans="1:11" ht="25.5" customHeight="1">
      <c r="A51" s="55" t="s">
        <v>86</v>
      </c>
      <c r="B51" s="66" t="s">
        <v>24</v>
      </c>
      <c r="C51" s="78">
        <v>2621.0700000000002</v>
      </c>
      <c r="D51" s="39">
        <v>2690</v>
      </c>
      <c r="E51" s="38">
        <f t="shared" si="0"/>
        <v>102.62984201108706</v>
      </c>
      <c r="F51" s="39">
        <v>2832.5</v>
      </c>
      <c r="G51" s="38">
        <f t="shared" si="1"/>
        <v>105.29739776951672</v>
      </c>
      <c r="H51" s="39">
        <v>3012.5</v>
      </c>
      <c r="I51" s="38">
        <f t="shared" si="1"/>
        <v>106.35481023830538</v>
      </c>
      <c r="J51" s="39">
        <v>3109.5</v>
      </c>
      <c r="K51" s="38">
        <f t="shared" si="1"/>
        <v>103.21991701244812</v>
      </c>
    </row>
    <row r="52" spans="1:11" ht="18.75" customHeight="1">
      <c r="A52" s="83" t="s">
        <v>168</v>
      </c>
      <c r="B52" s="66" t="s">
        <v>24</v>
      </c>
      <c r="C52" s="78">
        <v>10.3</v>
      </c>
      <c r="D52" s="39">
        <v>1.31</v>
      </c>
      <c r="E52" s="38">
        <f t="shared" si="0"/>
        <v>12.718446601941746</v>
      </c>
      <c r="F52" s="39">
        <v>0</v>
      </c>
      <c r="G52" s="38">
        <f t="shared" si="1"/>
        <v>0</v>
      </c>
      <c r="H52" s="39">
        <v>0</v>
      </c>
      <c r="I52" s="38" t="e">
        <f t="shared" si="1"/>
        <v>#DIV/0!</v>
      </c>
      <c r="J52" s="39">
        <v>0</v>
      </c>
      <c r="K52" s="38" t="e">
        <f t="shared" si="1"/>
        <v>#DIV/0!</v>
      </c>
    </row>
    <row r="53" spans="1:11" ht="18.75" customHeight="1">
      <c r="A53" s="55" t="s">
        <v>88</v>
      </c>
      <c r="B53" s="66" t="s">
        <v>24</v>
      </c>
      <c r="C53" s="78">
        <v>10.3</v>
      </c>
      <c r="D53" s="39">
        <v>1.31</v>
      </c>
      <c r="E53" s="38">
        <f t="shared" si="0"/>
        <v>12.718446601941746</v>
      </c>
      <c r="F53" s="39">
        <v>0</v>
      </c>
      <c r="G53" s="38">
        <f t="shared" si="1"/>
        <v>0</v>
      </c>
      <c r="H53" s="39">
        <v>0</v>
      </c>
      <c r="I53" s="38" t="e">
        <f t="shared" si="1"/>
        <v>#DIV/0!</v>
      </c>
      <c r="J53" s="39">
        <v>0</v>
      </c>
      <c r="K53" s="38" t="e">
        <f t="shared" si="1"/>
        <v>#DIV/0!</v>
      </c>
    </row>
    <row r="54" spans="1:11" ht="61.5" customHeight="1">
      <c r="A54" s="83" t="s">
        <v>123</v>
      </c>
      <c r="B54" s="66" t="s">
        <v>24</v>
      </c>
      <c r="C54" s="78">
        <v>138.6</v>
      </c>
      <c r="D54" s="39">
        <v>45.2</v>
      </c>
      <c r="E54" s="38">
        <f t="shared" si="0"/>
        <v>32.611832611832611</v>
      </c>
      <c r="F54" s="39">
        <v>48.3</v>
      </c>
      <c r="G54" s="38">
        <f t="shared" si="1"/>
        <v>106.858407079646</v>
      </c>
      <c r="H54" s="39">
        <v>50.12</v>
      </c>
      <c r="I54" s="38">
        <f t="shared" si="1"/>
        <v>103.768115942029</v>
      </c>
      <c r="J54" s="39">
        <v>53.69</v>
      </c>
      <c r="K54" s="38">
        <f t="shared" si="1"/>
        <v>107.12290502793296</v>
      </c>
    </row>
    <row r="55" spans="1:11" ht="54" customHeight="1">
      <c r="A55" s="83" t="s">
        <v>124</v>
      </c>
      <c r="B55" s="66" t="s">
        <v>24</v>
      </c>
      <c r="C55" s="78">
        <v>2.6</v>
      </c>
      <c r="D55" s="39">
        <v>5.4</v>
      </c>
      <c r="E55" s="38">
        <f t="shared" si="0"/>
        <v>207.69230769230771</v>
      </c>
      <c r="F55" s="39">
        <v>14</v>
      </c>
      <c r="G55" s="38">
        <f t="shared" si="1"/>
        <v>259.25925925925924</v>
      </c>
      <c r="H55" s="39">
        <v>20</v>
      </c>
      <c r="I55" s="38">
        <f t="shared" si="1"/>
        <v>142.85714285714286</v>
      </c>
      <c r="J55" s="39">
        <v>23.6</v>
      </c>
      <c r="K55" s="38">
        <f t="shared" si="1"/>
        <v>118.00000000000001</v>
      </c>
    </row>
    <row r="56" spans="1:11" ht="29.25" customHeight="1">
      <c r="A56" s="83" t="s">
        <v>125</v>
      </c>
      <c r="B56" s="66" t="s">
        <v>115</v>
      </c>
      <c r="C56" s="78">
        <v>9.3000000000000007</v>
      </c>
      <c r="D56" s="39">
        <v>9.5</v>
      </c>
      <c r="E56" s="38">
        <f t="shared" si="0"/>
        <v>102.15053763440861</v>
      </c>
      <c r="F56" s="39">
        <v>9.64</v>
      </c>
      <c r="G56" s="38">
        <f t="shared" si="1"/>
        <v>101.47368421052632</v>
      </c>
      <c r="H56" s="39">
        <v>9.8000000000000007</v>
      </c>
      <c r="I56" s="38">
        <f t="shared" si="1"/>
        <v>101.65975103734439</v>
      </c>
      <c r="J56" s="39">
        <v>10</v>
      </c>
      <c r="K56" s="38">
        <f t="shared" si="1"/>
        <v>102.04081632653062</v>
      </c>
    </row>
    <row r="57" spans="1:11" ht="27.75" customHeight="1">
      <c r="A57" s="55" t="s">
        <v>86</v>
      </c>
      <c r="B57" s="66" t="s">
        <v>116</v>
      </c>
      <c r="C57" s="78">
        <v>9.3000000000000007</v>
      </c>
      <c r="D57" s="39">
        <v>9.5</v>
      </c>
      <c r="E57" s="38">
        <f t="shared" si="0"/>
        <v>102.15053763440861</v>
      </c>
      <c r="F57" s="39">
        <v>9.64</v>
      </c>
      <c r="G57" s="38">
        <f t="shared" si="1"/>
        <v>101.47368421052632</v>
      </c>
      <c r="H57" s="39">
        <v>9.8000000000000007</v>
      </c>
      <c r="I57" s="38">
        <f t="shared" si="1"/>
        <v>101.65975103734439</v>
      </c>
      <c r="J57" s="39">
        <v>10</v>
      </c>
      <c r="K57" s="38">
        <f t="shared" si="1"/>
        <v>102.04081632653062</v>
      </c>
    </row>
    <row r="58" spans="1:11" s="20" customFormat="1" ht="37.5" customHeight="1">
      <c r="A58" s="56" t="s">
        <v>147</v>
      </c>
      <c r="B58" s="62" t="s">
        <v>74</v>
      </c>
      <c r="C58" s="74">
        <v>737.4</v>
      </c>
      <c r="D58" s="40">
        <v>737.4</v>
      </c>
      <c r="E58" s="37">
        <f t="shared" si="0"/>
        <v>100</v>
      </c>
      <c r="F58" s="40">
        <v>752.4</v>
      </c>
      <c r="G58" s="37">
        <f t="shared" si="1"/>
        <v>102.03417412530513</v>
      </c>
      <c r="H58" s="40">
        <v>753.4</v>
      </c>
      <c r="I58" s="37">
        <f t="shared" si="1"/>
        <v>100.13290802764487</v>
      </c>
      <c r="J58" s="40">
        <v>755.6</v>
      </c>
      <c r="K58" s="37">
        <f t="shared" si="1"/>
        <v>100.2920095566764</v>
      </c>
    </row>
    <row r="59" spans="1:11" s="20" customFormat="1" ht="22.5" customHeight="1">
      <c r="A59" s="54" t="s">
        <v>117</v>
      </c>
      <c r="B59" s="62" t="s">
        <v>74</v>
      </c>
      <c r="C59" s="74">
        <v>677.4</v>
      </c>
      <c r="D59" s="40">
        <v>677.4</v>
      </c>
      <c r="E59" s="37">
        <f t="shared" si="0"/>
        <v>100</v>
      </c>
      <c r="F59" s="40">
        <v>689.4</v>
      </c>
      <c r="G59" s="37">
        <f t="shared" si="1"/>
        <v>101.77147918511957</v>
      </c>
      <c r="H59" s="40">
        <v>691</v>
      </c>
      <c r="I59" s="37">
        <f t="shared" si="1"/>
        <v>100.23208587177257</v>
      </c>
      <c r="J59" s="40">
        <v>692.6</v>
      </c>
      <c r="K59" s="37">
        <f t="shared" si="1"/>
        <v>100.23154848046309</v>
      </c>
    </row>
    <row r="60" spans="1:11" s="20" customFormat="1" ht="21" customHeight="1">
      <c r="A60" s="54" t="s">
        <v>118</v>
      </c>
      <c r="B60" s="62" t="s">
        <v>74</v>
      </c>
      <c r="C60" s="74">
        <v>60</v>
      </c>
      <c r="D60" s="40">
        <v>60</v>
      </c>
      <c r="E60" s="37">
        <f t="shared" si="0"/>
        <v>100</v>
      </c>
      <c r="F60" s="40">
        <v>63</v>
      </c>
      <c r="G60" s="37">
        <f t="shared" si="1"/>
        <v>105</v>
      </c>
      <c r="H60" s="40">
        <v>63</v>
      </c>
      <c r="I60" s="37">
        <f t="shared" si="1"/>
        <v>100</v>
      </c>
      <c r="J60" s="40">
        <v>63</v>
      </c>
      <c r="K60" s="37">
        <f t="shared" si="1"/>
        <v>100</v>
      </c>
    </row>
    <row r="61" spans="1:11" s="20" customFormat="1" ht="21.75" customHeight="1">
      <c r="A61" s="56" t="s">
        <v>100</v>
      </c>
      <c r="B61" s="62" t="s">
        <v>101</v>
      </c>
      <c r="C61" s="74">
        <v>1981</v>
      </c>
      <c r="D61" s="40">
        <v>1981</v>
      </c>
      <c r="E61" s="40">
        <f t="shared" si="0"/>
        <v>100</v>
      </c>
      <c r="F61" s="40">
        <v>1989</v>
      </c>
      <c r="G61" s="40">
        <f t="shared" si="1"/>
        <v>100.40383644623927</v>
      </c>
      <c r="H61" s="40">
        <v>1989</v>
      </c>
      <c r="I61" s="40">
        <f t="shared" si="1"/>
        <v>100</v>
      </c>
      <c r="J61" s="40">
        <v>1989</v>
      </c>
      <c r="K61" s="40">
        <f t="shared" si="1"/>
        <v>100</v>
      </c>
    </row>
    <row r="62" spans="1:11" s="20" customFormat="1" ht="23.25" customHeight="1">
      <c r="A62" s="56" t="s">
        <v>2</v>
      </c>
      <c r="B62" s="64"/>
      <c r="C62" s="74"/>
      <c r="D62" s="40"/>
      <c r="E62" s="37"/>
      <c r="F62" s="40"/>
      <c r="G62" s="37"/>
      <c r="H62" s="40"/>
      <c r="I62" s="37"/>
      <c r="J62" s="40"/>
      <c r="K62" s="37"/>
    </row>
    <row r="63" spans="1:11" s="20" customFormat="1" ht="19.5" customHeight="1">
      <c r="A63" s="56" t="s">
        <v>25</v>
      </c>
      <c r="B63" s="65" t="s">
        <v>23</v>
      </c>
      <c r="C63" s="74">
        <v>0.09</v>
      </c>
      <c r="D63" s="40">
        <v>0.09</v>
      </c>
      <c r="E63" s="37">
        <f t="shared" si="0"/>
        <v>100</v>
      </c>
      <c r="F63" s="40">
        <v>0.1</v>
      </c>
      <c r="G63" s="37">
        <f t="shared" si="1"/>
        <v>111.11111111111111</v>
      </c>
      <c r="H63" s="40">
        <v>0.1</v>
      </c>
      <c r="I63" s="37">
        <f t="shared" si="1"/>
        <v>100</v>
      </c>
      <c r="J63" s="40">
        <v>0.1</v>
      </c>
      <c r="K63" s="37">
        <f t="shared" si="1"/>
        <v>100</v>
      </c>
    </row>
    <row r="64" spans="1:11" s="20" customFormat="1" ht="20.25" customHeight="1">
      <c r="A64" s="54" t="s">
        <v>59</v>
      </c>
      <c r="B64" s="65" t="s">
        <v>23</v>
      </c>
      <c r="C64" s="74">
        <v>0.06</v>
      </c>
      <c r="D64" s="40">
        <v>0.06</v>
      </c>
      <c r="E64" s="37">
        <f t="shared" si="0"/>
        <v>100</v>
      </c>
      <c r="F64" s="40">
        <v>0.06</v>
      </c>
      <c r="G64" s="37">
        <f t="shared" si="1"/>
        <v>100</v>
      </c>
      <c r="H64" s="40">
        <v>0.06</v>
      </c>
      <c r="I64" s="37">
        <f t="shared" si="1"/>
        <v>100</v>
      </c>
      <c r="J64" s="40">
        <v>0.06</v>
      </c>
      <c r="K64" s="37">
        <f t="shared" si="1"/>
        <v>100</v>
      </c>
    </row>
    <row r="65" spans="1:11" s="20" customFormat="1" ht="19.5" customHeight="1">
      <c r="A65" s="54" t="s">
        <v>60</v>
      </c>
      <c r="B65" s="65" t="s">
        <v>23</v>
      </c>
      <c r="C65" s="74">
        <v>0.03</v>
      </c>
      <c r="D65" s="40">
        <v>0.03</v>
      </c>
      <c r="E65" s="37">
        <f t="shared" si="0"/>
        <v>100</v>
      </c>
      <c r="F65" s="40">
        <v>0.04</v>
      </c>
      <c r="G65" s="37">
        <f t="shared" si="1"/>
        <v>133.33333333333334</v>
      </c>
      <c r="H65" s="40">
        <v>0.04</v>
      </c>
      <c r="I65" s="37">
        <f t="shared" si="1"/>
        <v>100</v>
      </c>
      <c r="J65" s="40">
        <v>0.04</v>
      </c>
      <c r="K65" s="37">
        <f t="shared" si="1"/>
        <v>100</v>
      </c>
    </row>
    <row r="66" spans="1:11" s="20" customFormat="1" ht="19.5" customHeight="1">
      <c r="A66" s="56" t="s">
        <v>148</v>
      </c>
      <c r="B66" s="65" t="s">
        <v>23</v>
      </c>
      <c r="C66" s="74">
        <v>0.05</v>
      </c>
      <c r="D66" s="40">
        <v>0.06</v>
      </c>
      <c r="E66" s="37">
        <f t="shared" si="0"/>
        <v>120</v>
      </c>
      <c r="F66" s="40">
        <v>7.0000000000000007E-2</v>
      </c>
      <c r="G66" s="37">
        <f t="shared" si="1"/>
        <v>116.66666666666667</v>
      </c>
      <c r="H66" s="40">
        <v>7.4999999999999997E-2</v>
      </c>
      <c r="I66" s="37">
        <f t="shared" si="1"/>
        <v>107.14285714285714</v>
      </c>
      <c r="J66" s="40">
        <v>0.08</v>
      </c>
      <c r="K66" s="37">
        <f t="shared" si="1"/>
        <v>106.66666666666667</v>
      </c>
    </row>
    <row r="67" spans="1:11" s="20" customFormat="1" ht="19.5" customHeight="1">
      <c r="A67" s="56" t="s">
        <v>26</v>
      </c>
      <c r="B67" s="65" t="s">
        <v>23</v>
      </c>
      <c r="C67" s="74">
        <v>1.1499999999999999</v>
      </c>
      <c r="D67" s="40">
        <v>1.25</v>
      </c>
      <c r="E67" s="37">
        <f t="shared" ref="E67" si="11">D67/C67*100</f>
        <v>108.69565217391306</v>
      </c>
      <c r="F67" s="40">
        <v>1.27</v>
      </c>
      <c r="G67" s="37">
        <f t="shared" ref="G67:K67" si="12">F67/D67*100</f>
        <v>101.6</v>
      </c>
      <c r="H67" s="40">
        <v>1.29</v>
      </c>
      <c r="I67" s="37">
        <f t="shared" si="12"/>
        <v>101.5748031496063</v>
      </c>
      <c r="J67" s="40">
        <v>1.35</v>
      </c>
      <c r="K67" s="37">
        <f t="shared" si="12"/>
        <v>104.65116279069768</v>
      </c>
    </row>
    <row r="68" spans="1:11" s="20" customFormat="1" ht="19.5" customHeight="1">
      <c r="A68" s="54" t="s">
        <v>60</v>
      </c>
      <c r="B68" s="65" t="s">
        <v>23</v>
      </c>
      <c r="C68" s="74">
        <v>0.85</v>
      </c>
      <c r="D68" s="40">
        <v>0.95</v>
      </c>
      <c r="E68" s="37">
        <f t="shared" si="0"/>
        <v>111.76470588235294</v>
      </c>
      <c r="F68" s="40">
        <v>0.87</v>
      </c>
      <c r="G68" s="37">
        <f t="shared" si="1"/>
        <v>91.578947368421055</v>
      </c>
      <c r="H68" s="40">
        <v>0.89</v>
      </c>
      <c r="I68" s="37">
        <f t="shared" si="1"/>
        <v>102.29885057471265</v>
      </c>
      <c r="J68" s="40">
        <v>0.95</v>
      </c>
      <c r="K68" s="37">
        <f t="shared" si="1"/>
        <v>106.74157303370787</v>
      </c>
    </row>
    <row r="69" spans="1:11" s="20" customFormat="1" ht="19.5" customHeight="1">
      <c r="A69" s="54" t="s">
        <v>61</v>
      </c>
      <c r="B69" s="65" t="s">
        <v>23</v>
      </c>
      <c r="C69" s="74">
        <v>0.3</v>
      </c>
      <c r="D69" s="40">
        <v>0.3</v>
      </c>
      <c r="E69" s="37">
        <f t="shared" si="0"/>
        <v>100</v>
      </c>
      <c r="F69" s="40">
        <v>0.4</v>
      </c>
      <c r="G69" s="37">
        <f t="shared" si="1"/>
        <v>133.33333333333334</v>
      </c>
      <c r="H69" s="40">
        <v>0.4</v>
      </c>
      <c r="I69" s="37">
        <f t="shared" si="1"/>
        <v>100</v>
      </c>
      <c r="J69" s="40">
        <v>0.4</v>
      </c>
      <c r="K69" s="37">
        <f t="shared" si="1"/>
        <v>100</v>
      </c>
    </row>
    <row r="70" spans="1:11" s="20" customFormat="1" ht="19.5" customHeight="1">
      <c r="A70" s="56" t="s">
        <v>27</v>
      </c>
      <c r="B70" s="65" t="s">
        <v>23</v>
      </c>
      <c r="C70" s="74">
        <v>0.69</v>
      </c>
      <c r="D70" s="40">
        <v>0.75</v>
      </c>
      <c r="E70" s="37">
        <f t="shared" si="0"/>
        <v>108.69565217391306</v>
      </c>
      <c r="F70" s="40">
        <v>0.85</v>
      </c>
      <c r="G70" s="37">
        <f t="shared" si="1"/>
        <v>113.33333333333333</v>
      </c>
      <c r="H70" s="40">
        <v>0.85</v>
      </c>
      <c r="I70" s="37">
        <f t="shared" si="1"/>
        <v>100</v>
      </c>
      <c r="J70" s="40">
        <v>0.95</v>
      </c>
      <c r="K70" s="37">
        <f t="shared" si="1"/>
        <v>111.76470588235294</v>
      </c>
    </row>
    <row r="71" spans="1:11" s="20" customFormat="1" ht="19.5" customHeight="1">
      <c r="A71" s="54" t="s">
        <v>60</v>
      </c>
      <c r="B71" s="65" t="s">
        <v>23</v>
      </c>
      <c r="C71" s="74">
        <v>0.43</v>
      </c>
      <c r="D71" s="40">
        <v>0.45</v>
      </c>
      <c r="E71" s="37">
        <f t="shared" si="0"/>
        <v>104.65116279069768</v>
      </c>
      <c r="F71" s="40">
        <v>0.55000000000000004</v>
      </c>
      <c r="G71" s="37">
        <f t="shared" si="1"/>
        <v>122.22222222222223</v>
      </c>
      <c r="H71" s="40">
        <v>0.55000000000000004</v>
      </c>
      <c r="I71" s="37">
        <f t="shared" si="1"/>
        <v>100</v>
      </c>
      <c r="J71" s="40">
        <v>0.65</v>
      </c>
      <c r="K71" s="37">
        <f t="shared" si="1"/>
        <v>118.18181818181816</v>
      </c>
    </row>
    <row r="72" spans="1:11" s="20" customFormat="1" ht="19.5" customHeight="1">
      <c r="A72" s="54" t="s">
        <v>61</v>
      </c>
      <c r="B72" s="65" t="s">
        <v>23</v>
      </c>
      <c r="C72" s="74">
        <v>0.27</v>
      </c>
      <c r="D72" s="40">
        <v>0.27</v>
      </c>
      <c r="E72" s="37">
        <f t="shared" si="0"/>
        <v>100</v>
      </c>
      <c r="F72" s="40">
        <v>0.3</v>
      </c>
      <c r="G72" s="37">
        <f t="shared" si="1"/>
        <v>111.1111111111111</v>
      </c>
      <c r="H72" s="40">
        <v>0.3</v>
      </c>
      <c r="I72" s="37">
        <f t="shared" si="1"/>
        <v>100</v>
      </c>
      <c r="J72" s="40">
        <v>0.3</v>
      </c>
      <c r="K72" s="37">
        <f t="shared" si="1"/>
        <v>100</v>
      </c>
    </row>
    <row r="73" spans="1:11" s="20" customFormat="1" ht="19.5" customHeight="1">
      <c r="A73" s="56" t="s">
        <v>103</v>
      </c>
      <c r="B73" s="65" t="s">
        <v>23</v>
      </c>
      <c r="C73" s="74">
        <v>0.16</v>
      </c>
      <c r="D73" s="40">
        <v>0.16</v>
      </c>
      <c r="E73" s="37">
        <f t="shared" si="0"/>
        <v>100</v>
      </c>
      <c r="F73" s="40">
        <v>0.17</v>
      </c>
      <c r="G73" s="37">
        <f t="shared" si="1"/>
        <v>106.25</v>
      </c>
      <c r="H73" s="40">
        <v>0.17</v>
      </c>
      <c r="I73" s="37">
        <f t="shared" si="1"/>
        <v>100</v>
      </c>
      <c r="J73" s="40">
        <v>0.17</v>
      </c>
      <c r="K73" s="37">
        <f t="shared" si="1"/>
        <v>100</v>
      </c>
    </row>
    <row r="74" spans="1:11" s="20" customFormat="1" ht="19.5" customHeight="1">
      <c r="A74" s="54" t="s">
        <v>60</v>
      </c>
      <c r="B74" s="66" t="s">
        <v>23</v>
      </c>
      <c r="C74" s="74">
        <v>0.15</v>
      </c>
      <c r="D74" s="40">
        <v>0.15</v>
      </c>
      <c r="E74" s="37">
        <f t="shared" si="0"/>
        <v>100</v>
      </c>
      <c r="F74" s="40">
        <v>0.16</v>
      </c>
      <c r="G74" s="37">
        <f t="shared" si="1"/>
        <v>106.66666666666667</v>
      </c>
      <c r="H74" s="40">
        <v>0.16</v>
      </c>
      <c r="I74" s="37">
        <f t="shared" si="1"/>
        <v>100</v>
      </c>
      <c r="J74" s="40">
        <v>0.16</v>
      </c>
      <c r="K74" s="37">
        <f t="shared" si="1"/>
        <v>100</v>
      </c>
    </row>
    <row r="75" spans="1:11" s="20" customFormat="1" ht="18.75" customHeight="1">
      <c r="A75" s="54" t="s">
        <v>61</v>
      </c>
      <c r="B75" s="66" t="s">
        <v>23</v>
      </c>
      <c r="C75" s="74">
        <v>0.01</v>
      </c>
      <c r="D75" s="40">
        <v>0.01</v>
      </c>
      <c r="E75" s="37">
        <f t="shared" si="0"/>
        <v>100</v>
      </c>
      <c r="F75" s="40">
        <v>0.01</v>
      </c>
      <c r="G75" s="37">
        <f t="shared" si="1"/>
        <v>100</v>
      </c>
      <c r="H75" s="40">
        <v>0.01</v>
      </c>
      <c r="I75" s="37">
        <f t="shared" si="1"/>
        <v>100</v>
      </c>
      <c r="J75" s="40">
        <v>0.01</v>
      </c>
      <c r="K75" s="37">
        <f t="shared" si="1"/>
        <v>100</v>
      </c>
    </row>
    <row r="76" spans="1:11" s="20" customFormat="1" ht="23.25" customHeight="1">
      <c r="A76" s="56" t="s">
        <v>28</v>
      </c>
      <c r="B76" s="65" t="s">
        <v>23</v>
      </c>
      <c r="C76" s="74">
        <v>0.28000000000000003</v>
      </c>
      <c r="D76" s="40">
        <v>0.28000000000000003</v>
      </c>
      <c r="E76" s="37">
        <f t="shared" si="0"/>
        <v>100</v>
      </c>
      <c r="F76" s="40">
        <v>0.28999999999999998</v>
      </c>
      <c r="G76" s="37">
        <f t="shared" si="1"/>
        <v>103.57142857142856</v>
      </c>
      <c r="H76" s="40">
        <v>0.28999999999999998</v>
      </c>
      <c r="I76" s="37">
        <f t="shared" si="1"/>
        <v>100</v>
      </c>
      <c r="J76" s="40">
        <v>0.28999999999999998</v>
      </c>
      <c r="K76" s="37">
        <f t="shared" si="1"/>
        <v>100</v>
      </c>
    </row>
    <row r="77" spans="1:11" s="20" customFormat="1" ht="23.25" customHeight="1">
      <c r="A77" s="54" t="s">
        <v>60</v>
      </c>
      <c r="B77" s="66" t="s">
        <v>23</v>
      </c>
      <c r="C77" s="74">
        <v>0.26</v>
      </c>
      <c r="D77" s="40">
        <v>0.26</v>
      </c>
      <c r="E77" s="37">
        <f t="shared" si="0"/>
        <v>100</v>
      </c>
      <c r="F77" s="40">
        <v>0.26</v>
      </c>
      <c r="G77" s="37">
        <f t="shared" si="1"/>
        <v>100</v>
      </c>
      <c r="H77" s="40">
        <v>0.26</v>
      </c>
      <c r="I77" s="37">
        <f t="shared" si="1"/>
        <v>100</v>
      </c>
      <c r="J77" s="40">
        <v>0.26</v>
      </c>
      <c r="K77" s="37">
        <f t="shared" si="1"/>
        <v>100</v>
      </c>
    </row>
    <row r="78" spans="1:11" s="20" customFormat="1" ht="24.75" customHeight="1">
      <c r="A78" s="54" t="s">
        <v>61</v>
      </c>
      <c r="B78" s="66" t="s">
        <v>23</v>
      </c>
      <c r="C78" s="74">
        <v>0.02</v>
      </c>
      <c r="D78" s="40">
        <v>0.02</v>
      </c>
      <c r="E78" s="37">
        <f t="shared" si="0"/>
        <v>100</v>
      </c>
      <c r="F78" s="40">
        <v>0.03</v>
      </c>
      <c r="G78" s="37">
        <f t="shared" si="1"/>
        <v>150</v>
      </c>
      <c r="H78" s="40">
        <v>0.03</v>
      </c>
      <c r="I78" s="37">
        <f t="shared" si="1"/>
        <v>100</v>
      </c>
      <c r="J78" s="40">
        <v>0.03</v>
      </c>
      <c r="K78" s="37">
        <f t="shared" si="1"/>
        <v>100</v>
      </c>
    </row>
    <row r="79" spans="1:11" s="20" customFormat="1" ht="20.25" customHeight="1">
      <c r="A79" s="56" t="s">
        <v>57</v>
      </c>
      <c r="B79" s="65" t="s">
        <v>23</v>
      </c>
      <c r="C79" s="74">
        <v>20.6</v>
      </c>
      <c r="D79" s="40">
        <v>20.6</v>
      </c>
      <c r="E79" s="37">
        <f t="shared" si="0"/>
        <v>100</v>
      </c>
      <c r="F79" s="40">
        <v>21</v>
      </c>
      <c r="G79" s="37">
        <f t="shared" si="1"/>
        <v>101.94174757281553</v>
      </c>
      <c r="H79" s="40">
        <v>21</v>
      </c>
      <c r="I79" s="37">
        <f t="shared" si="1"/>
        <v>100</v>
      </c>
      <c r="J79" s="40">
        <v>21</v>
      </c>
      <c r="K79" s="37">
        <f t="shared" si="1"/>
        <v>100</v>
      </c>
    </row>
    <row r="80" spans="1:11" s="20" customFormat="1" ht="20.25" customHeight="1">
      <c r="A80" s="54" t="s">
        <v>59</v>
      </c>
      <c r="B80" s="65" t="s">
        <v>23</v>
      </c>
      <c r="C80" s="74">
        <v>19.21</v>
      </c>
      <c r="D80" s="40">
        <v>19.21</v>
      </c>
      <c r="E80" s="37">
        <f t="shared" si="0"/>
        <v>100</v>
      </c>
      <c r="F80" s="40">
        <v>19.3</v>
      </c>
      <c r="G80" s="37">
        <f t="shared" si="1"/>
        <v>100.46850598646537</v>
      </c>
      <c r="H80" s="40">
        <v>19.3</v>
      </c>
      <c r="I80" s="37">
        <f t="shared" si="1"/>
        <v>100</v>
      </c>
      <c r="J80" s="40">
        <v>19.3</v>
      </c>
      <c r="K80" s="37">
        <f t="shared" si="1"/>
        <v>100</v>
      </c>
    </row>
    <row r="81" spans="1:11" s="20" customFormat="1" ht="18" customHeight="1">
      <c r="A81" s="54" t="s">
        <v>60</v>
      </c>
      <c r="B81" s="65" t="s">
        <v>23</v>
      </c>
      <c r="C81" s="74">
        <v>1.39</v>
      </c>
      <c r="D81" s="40">
        <v>1.39</v>
      </c>
      <c r="E81" s="37">
        <f t="shared" si="0"/>
        <v>100</v>
      </c>
      <c r="F81" s="40">
        <v>1.7</v>
      </c>
      <c r="G81" s="37">
        <f t="shared" si="1"/>
        <v>122.30215827338129</v>
      </c>
      <c r="H81" s="40">
        <v>1.7</v>
      </c>
      <c r="I81" s="37">
        <f t="shared" si="1"/>
        <v>100</v>
      </c>
      <c r="J81" s="40">
        <v>1.7</v>
      </c>
      <c r="K81" s="37">
        <f t="shared" si="1"/>
        <v>100</v>
      </c>
    </row>
    <row r="82" spans="1:11" s="20" customFormat="1" ht="20.25" customHeight="1">
      <c r="A82" s="56" t="s">
        <v>29</v>
      </c>
      <c r="B82" s="65" t="s">
        <v>23</v>
      </c>
      <c r="C82" s="74">
        <v>0.27</v>
      </c>
      <c r="D82" s="40">
        <v>0.27</v>
      </c>
      <c r="E82" s="37">
        <f t="shared" si="0"/>
        <v>100</v>
      </c>
      <c r="F82" s="40">
        <v>0.35</v>
      </c>
      <c r="G82" s="37">
        <f t="shared" si="1"/>
        <v>129.62962962962962</v>
      </c>
      <c r="H82" s="40">
        <v>0.37</v>
      </c>
      <c r="I82" s="37">
        <f t="shared" si="1"/>
        <v>105.71428571428572</v>
      </c>
      <c r="J82" s="40">
        <v>0.37</v>
      </c>
      <c r="K82" s="37">
        <f t="shared" si="1"/>
        <v>100</v>
      </c>
    </row>
    <row r="83" spans="1:11" s="20" customFormat="1" ht="18.75" customHeight="1">
      <c r="A83" s="54" t="s">
        <v>60</v>
      </c>
      <c r="B83" s="65" t="s">
        <v>23</v>
      </c>
      <c r="C83" s="74">
        <v>0.23</v>
      </c>
      <c r="D83" s="40">
        <v>0.23</v>
      </c>
      <c r="E83" s="37">
        <f t="shared" ref="E83:E148" si="13">D83/C83*100</f>
        <v>100</v>
      </c>
      <c r="F83" s="40">
        <v>0.32</v>
      </c>
      <c r="G83" s="37">
        <f t="shared" si="1"/>
        <v>139.13043478260869</v>
      </c>
      <c r="H83" s="40">
        <v>0.34</v>
      </c>
      <c r="I83" s="37">
        <f t="shared" si="1"/>
        <v>106.25</v>
      </c>
      <c r="J83" s="40">
        <v>0.34</v>
      </c>
      <c r="K83" s="37">
        <f t="shared" si="1"/>
        <v>100</v>
      </c>
    </row>
    <row r="84" spans="1:11" s="20" customFormat="1" ht="22.5" customHeight="1">
      <c r="A84" s="54" t="s">
        <v>61</v>
      </c>
      <c r="B84" s="65" t="s">
        <v>23</v>
      </c>
      <c r="C84" s="74">
        <v>0.04</v>
      </c>
      <c r="D84" s="40">
        <v>0.04</v>
      </c>
      <c r="E84" s="37">
        <v>0</v>
      </c>
      <c r="F84" s="40">
        <v>0.03</v>
      </c>
      <c r="G84" s="37">
        <f t="shared" si="1"/>
        <v>75</v>
      </c>
      <c r="H84" s="40">
        <v>0.03</v>
      </c>
      <c r="I84" s="37">
        <f t="shared" si="1"/>
        <v>100</v>
      </c>
      <c r="J84" s="40">
        <v>0.03</v>
      </c>
      <c r="K84" s="37">
        <f t="shared" si="1"/>
        <v>100</v>
      </c>
    </row>
    <row r="85" spans="1:11" s="20" customFormat="1" ht="21" customHeight="1">
      <c r="A85" s="56" t="s">
        <v>30</v>
      </c>
      <c r="B85" s="65" t="s">
        <v>23</v>
      </c>
      <c r="C85" s="74">
        <v>0.19</v>
      </c>
      <c r="D85" s="40">
        <v>0.19</v>
      </c>
      <c r="E85" s="37">
        <f t="shared" si="13"/>
        <v>100</v>
      </c>
      <c r="F85" s="40">
        <v>0.19</v>
      </c>
      <c r="G85" s="37">
        <f t="shared" ref="G85:K149" si="14">F85/D85*100</f>
        <v>100</v>
      </c>
      <c r="H85" s="40">
        <v>0.18</v>
      </c>
      <c r="I85" s="37">
        <f t="shared" si="14"/>
        <v>94.73684210526315</v>
      </c>
      <c r="J85" s="40">
        <v>0.19</v>
      </c>
      <c r="K85" s="37">
        <f t="shared" si="14"/>
        <v>105.55555555555556</v>
      </c>
    </row>
    <row r="86" spans="1:11" s="20" customFormat="1" ht="21" customHeight="1">
      <c r="A86" s="54" t="s">
        <v>61</v>
      </c>
      <c r="B86" s="65" t="s">
        <v>23</v>
      </c>
      <c r="C86" s="74">
        <v>0.19</v>
      </c>
      <c r="D86" s="40">
        <v>0.19</v>
      </c>
      <c r="E86" s="37">
        <f t="shared" si="13"/>
        <v>100</v>
      </c>
      <c r="F86" s="40">
        <v>0.19</v>
      </c>
      <c r="G86" s="37">
        <f t="shared" si="14"/>
        <v>100</v>
      </c>
      <c r="H86" s="40">
        <v>0.18</v>
      </c>
      <c r="I86" s="37">
        <f t="shared" si="14"/>
        <v>94.73684210526315</v>
      </c>
      <c r="J86" s="40">
        <v>0.19</v>
      </c>
      <c r="K86" s="37">
        <f t="shared" si="14"/>
        <v>105.55555555555556</v>
      </c>
    </row>
    <row r="87" spans="1:11" s="20" customFormat="1" ht="18.75">
      <c r="A87" s="56" t="s">
        <v>31</v>
      </c>
      <c r="B87" s="65" t="s">
        <v>78</v>
      </c>
      <c r="C87" s="74">
        <v>1.9</v>
      </c>
      <c r="D87" s="40">
        <v>1.9</v>
      </c>
      <c r="E87" s="37">
        <f t="shared" si="13"/>
        <v>100</v>
      </c>
      <c r="F87" s="40">
        <v>2</v>
      </c>
      <c r="G87" s="37">
        <f t="shared" si="14"/>
        <v>105.26315789473684</v>
      </c>
      <c r="H87" s="40">
        <v>2</v>
      </c>
      <c r="I87" s="37">
        <f t="shared" si="14"/>
        <v>100</v>
      </c>
      <c r="J87" s="40">
        <v>2</v>
      </c>
      <c r="K87" s="37">
        <f t="shared" si="14"/>
        <v>100</v>
      </c>
    </row>
    <row r="88" spans="1:11" s="20" customFormat="1" ht="23.25" customHeight="1">
      <c r="A88" s="54" t="s">
        <v>61</v>
      </c>
      <c r="B88" s="65" t="s">
        <v>78</v>
      </c>
      <c r="C88" s="74">
        <v>1.9</v>
      </c>
      <c r="D88" s="40">
        <v>1.9</v>
      </c>
      <c r="E88" s="37">
        <f t="shared" si="13"/>
        <v>100</v>
      </c>
      <c r="F88" s="40">
        <v>2</v>
      </c>
      <c r="G88" s="37">
        <f t="shared" si="14"/>
        <v>105.26315789473684</v>
      </c>
      <c r="H88" s="40">
        <v>2</v>
      </c>
      <c r="I88" s="37">
        <f t="shared" si="14"/>
        <v>100</v>
      </c>
      <c r="J88" s="40">
        <v>2</v>
      </c>
      <c r="K88" s="37">
        <f t="shared" si="14"/>
        <v>100</v>
      </c>
    </row>
    <row r="89" spans="1:11" s="20" customFormat="1" ht="42" customHeight="1">
      <c r="A89" s="56" t="s">
        <v>11</v>
      </c>
      <c r="B89" s="64"/>
      <c r="C89" s="74"/>
      <c r="D89" s="40"/>
      <c r="E89" s="37"/>
      <c r="F89" s="40"/>
      <c r="G89" s="37"/>
      <c r="H89" s="40"/>
      <c r="I89" s="37"/>
      <c r="J89" s="40"/>
      <c r="K89" s="37"/>
    </row>
    <row r="90" spans="1:11" s="20" customFormat="1" ht="18.75">
      <c r="A90" s="56" t="s">
        <v>33</v>
      </c>
      <c r="B90" s="65" t="s">
        <v>32</v>
      </c>
      <c r="C90" s="74">
        <v>998</v>
      </c>
      <c r="D90" s="40">
        <v>998</v>
      </c>
      <c r="E90" s="37">
        <f t="shared" si="13"/>
        <v>100</v>
      </c>
      <c r="F90" s="40">
        <v>1002</v>
      </c>
      <c r="G90" s="37">
        <f t="shared" si="14"/>
        <v>100.40080160320642</v>
      </c>
      <c r="H90" s="40">
        <v>1002</v>
      </c>
      <c r="I90" s="37">
        <f t="shared" si="14"/>
        <v>100</v>
      </c>
      <c r="J90" s="40">
        <v>1005</v>
      </c>
      <c r="K90" s="37">
        <f t="shared" si="14"/>
        <v>100.29940119760479</v>
      </c>
    </row>
    <row r="91" spans="1:11" s="20" customFormat="1" ht="19.5" customHeight="1">
      <c r="A91" s="54" t="s">
        <v>60</v>
      </c>
      <c r="B91" s="65" t="s">
        <v>32</v>
      </c>
      <c r="C91" s="74">
        <v>990</v>
      </c>
      <c r="D91" s="40">
        <v>990</v>
      </c>
      <c r="E91" s="37">
        <f t="shared" si="13"/>
        <v>100</v>
      </c>
      <c r="F91" s="40">
        <v>999</v>
      </c>
      <c r="G91" s="37">
        <f t="shared" si="14"/>
        <v>100.90909090909091</v>
      </c>
      <c r="H91" s="40">
        <v>999</v>
      </c>
      <c r="I91" s="37">
        <f t="shared" si="14"/>
        <v>100</v>
      </c>
      <c r="J91" s="40">
        <v>1002</v>
      </c>
      <c r="K91" s="37">
        <f t="shared" si="14"/>
        <v>100.30030030030031</v>
      </c>
    </row>
    <row r="92" spans="1:11" s="20" customFormat="1" ht="19.5" customHeight="1">
      <c r="A92" s="54" t="s">
        <v>61</v>
      </c>
      <c r="B92" s="65" t="s">
        <v>32</v>
      </c>
      <c r="C92" s="74">
        <v>8</v>
      </c>
      <c r="D92" s="40">
        <v>8</v>
      </c>
      <c r="E92" s="37">
        <f t="shared" si="13"/>
        <v>100</v>
      </c>
      <c r="F92" s="40">
        <v>3</v>
      </c>
      <c r="G92" s="37">
        <f t="shared" si="14"/>
        <v>37.5</v>
      </c>
      <c r="H92" s="40">
        <v>3</v>
      </c>
      <c r="I92" s="37">
        <f t="shared" si="14"/>
        <v>100</v>
      </c>
      <c r="J92" s="40">
        <v>3</v>
      </c>
      <c r="K92" s="37">
        <f t="shared" si="14"/>
        <v>100</v>
      </c>
    </row>
    <row r="93" spans="1:11" s="20" customFormat="1" ht="21" customHeight="1">
      <c r="A93" s="56" t="s">
        <v>34</v>
      </c>
      <c r="B93" s="65" t="s">
        <v>32</v>
      </c>
      <c r="C93" s="74">
        <v>409</v>
      </c>
      <c r="D93" s="40">
        <v>409</v>
      </c>
      <c r="E93" s="37">
        <f t="shared" si="13"/>
        <v>100</v>
      </c>
      <c r="F93" s="40">
        <v>390</v>
      </c>
      <c r="G93" s="37">
        <f t="shared" si="14"/>
        <v>95.354523227383865</v>
      </c>
      <c r="H93" s="40">
        <v>390</v>
      </c>
      <c r="I93" s="37">
        <f t="shared" si="14"/>
        <v>100</v>
      </c>
      <c r="J93" s="40">
        <v>390</v>
      </c>
      <c r="K93" s="37">
        <f t="shared" si="14"/>
        <v>100</v>
      </c>
    </row>
    <row r="94" spans="1:11" s="20" customFormat="1" ht="19.5" customHeight="1">
      <c r="A94" s="54" t="s">
        <v>60</v>
      </c>
      <c r="B94" s="65" t="s">
        <v>32</v>
      </c>
      <c r="C94" s="74">
        <v>403</v>
      </c>
      <c r="D94" s="40">
        <v>403</v>
      </c>
      <c r="E94" s="37">
        <f t="shared" si="13"/>
        <v>100</v>
      </c>
      <c r="F94" s="40">
        <v>388</v>
      </c>
      <c r="G94" s="37">
        <f t="shared" si="14"/>
        <v>96.277915632754343</v>
      </c>
      <c r="H94" s="40">
        <v>388</v>
      </c>
      <c r="I94" s="37">
        <f t="shared" si="14"/>
        <v>100</v>
      </c>
      <c r="J94" s="40">
        <v>388</v>
      </c>
      <c r="K94" s="37">
        <f t="shared" si="14"/>
        <v>100</v>
      </c>
    </row>
    <row r="95" spans="1:11" s="20" customFormat="1" ht="20.25" customHeight="1">
      <c r="A95" s="54" t="s">
        <v>61</v>
      </c>
      <c r="B95" s="65" t="s">
        <v>32</v>
      </c>
      <c r="C95" s="74">
        <v>6</v>
      </c>
      <c r="D95" s="40">
        <v>6</v>
      </c>
      <c r="E95" s="37">
        <f t="shared" si="13"/>
        <v>100</v>
      </c>
      <c r="F95" s="40">
        <v>2</v>
      </c>
      <c r="G95" s="37">
        <f t="shared" si="14"/>
        <v>33.333333333333329</v>
      </c>
      <c r="H95" s="40">
        <v>2</v>
      </c>
      <c r="I95" s="37">
        <f t="shared" si="14"/>
        <v>100</v>
      </c>
      <c r="J95" s="40">
        <v>2</v>
      </c>
      <c r="K95" s="37">
        <f t="shared" si="14"/>
        <v>100</v>
      </c>
    </row>
    <row r="96" spans="1:11" s="20" customFormat="1" ht="18.75">
      <c r="A96" s="56" t="s">
        <v>35</v>
      </c>
      <c r="B96" s="65" t="s">
        <v>32</v>
      </c>
      <c r="C96" s="74">
        <v>30</v>
      </c>
      <c r="D96" s="40">
        <v>30</v>
      </c>
      <c r="E96" s="37">
        <f t="shared" si="13"/>
        <v>100</v>
      </c>
      <c r="F96" s="40">
        <v>35</v>
      </c>
      <c r="G96" s="37">
        <f t="shared" si="14"/>
        <v>116.66666666666667</v>
      </c>
      <c r="H96" s="40">
        <v>35</v>
      </c>
      <c r="I96" s="37">
        <f t="shared" si="14"/>
        <v>100</v>
      </c>
      <c r="J96" s="40">
        <v>37</v>
      </c>
      <c r="K96" s="37">
        <f t="shared" si="14"/>
        <v>105.71428571428572</v>
      </c>
    </row>
    <row r="97" spans="1:11" s="20" customFormat="1" ht="18.75">
      <c r="A97" s="54" t="s">
        <v>61</v>
      </c>
      <c r="B97" s="65" t="s">
        <v>32</v>
      </c>
      <c r="C97" s="74">
        <v>30</v>
      </c>
      <c r="D97" s="40">
        <v>30</v>
      </c>
      <c r="E97" s="37">
        <f t="shared" si="13"/>
        <v>100</v>
      </c>
      <c r="F97" s="40">
        <v>30</v>
      </c>
      <c r="G97" s="37">
        <f t="shared" si="14"/>
        <v>100</v>
      </c>
      <c r="H97" s="40">
        <v>32</v>
      </c>
      <c r="I97" s="37">
        <f t="shared" si="14"/>
        <v>106.66666666666667</v>
      </c>
      <c r="J97" s="40">
        <v>35</v>
      </c>
      <c r="K97" s="37">
        <f t="shared" si="14"/>
        <v>109.375</v>
      </c>
    </row>
    <row r="98" spans="1:11" s="20" customFormat="1" ht="22.5" customHeight="1">
      <c r="A98" s="56" t="s">
        <v>37</v>
      </c>
      <c r="B98" s="65" t="s">
        <v>36</v>
      </c>
      <c r="C98" s="74">
        <v>7.3</v>
      </c>
      <c r="D98" s="40">
        <v>7.3</v>
      </c>
      <c r="E98" s="37">
        <f t="shared" si="13"/>
        <v>100</v>
      </c>
      <c r="F98" s="40">
        <v>7.5</v>
      </c>
      <c r="G98" s="37">
        <f t="shared" si="14"/>
        <v>102.73972602739727</v>
      </c>
      <c r="H98" s="40">
        <v>7.5</v>
      </c>
      <c r="I98" s="37">
        <f t="shared" si="14"/>
        <v>100</v>
      </c>
      <c r="J98" s="40">
        <v>7.5</v>
      </c>
      <c r="K98" s="37">
        <f t="shared" si="14"/>
        <v>100</v>
      </c>
    </row>
    <row r="99" spans="1:11" s="20" customFormat="1" ht="27.75" customHeight="1">
      <c r="A99" s="54" t="s">
        <v>61</v>
      </c>
      <c r="B99" s="65" t="s">
        <v>36</v>
      </c>
      <c r="C99" s="74">
        <v>7.3</v>
      </c>
      <c r="D99" s="40">
        <v>7.3</v>
      </c>
      <c r="E99" s="37">
        <f t="shared" si="13"/>
        <v>100</v>
      </c>
      <c r="F99" s="40">
        <v>8</v>
      </c>
      <c r="G99" s="37">
        <f t="shared" si="14"/>
        <v>109.58904109589041</v>
      </c>
      <c r="H99" s="40">
        <v>8</v>
      </c>
      <c r="I99" s="37">
        <f t="shared" si="14"/>
        <v>100</v>
      </c>
      <c r="J99" s="40">
        <v>8</v>
      </c>
      <c r="K99" s="37">
        <f t="shared" si="14"/>
        <v>100</v>
      </c>
    </row>
    <row r="100" spans="1:11" ht="40.5" customHeight="1">
      <c r="A100" s="55" t="s">
        <v>149</v>
      </c>
      <c r="B100" s="66" t="s">
        <v>74</v>
      </c>
      <c r="C100" s="78">
        <v>880</v>
      </c>
      <c r="D100" s="39">
        <v>950.1</v>
      </c>
      <c r="E100" s="38">
        <f t="shared" si="13"/>
        <v>107.96590909090908</v>
      </c>
      <c r="F100" s="39">
        <v>1013.7569999999999</v>
      </c>
      <c r="G100" s="38">
        <f t="shared" si="14"/>
        <v>106.7000315756236</v>
      </c>
      <c r="H100" s="39">
        <v>1085.7339999999999</v>
      </c>
      <c r="I100" s="38">
        <f t="shared" si="14"/>
        <v>107.10002495667108</v>
      </c>
      <c r="J100" s="39">
        <v>1168.249</v>
      </c>
      <c r="K100" s="38">
        <f t="shared" si="14"/>
        <v>107.59992779078486</v>
      </c>
    </row>
    <row r="101" spans="1:11" ht="42" customHeight="1">
      <c r="A101" s="55" t="s">
        <v>150</v>
      </c>
      <c r="B101" s="66" t="s">
        <v>74</v>
      </c>
      <c r="C101" s="78">
        <v>25.698</v>
      </c>
      <c r="D101" s="39">
        <v>27.442</v>
      </c>
      <c r="E101" s="38">
        <f>D101/C101*100</f>
        <v>106.78652035177836</v>
      </c>
      <c r="F101" s="39">
        <v>29.081</v>
      </c>
      <c r="G101" s="38">
        <f t="shared" si="14"/>
        <v>105.97259674950806</v>
      </c>
      <c r="H101" s="39">
        <v>30.92</v>
      </c>
      <c r="I101" s="38">
        <f t="shared" si="14"/>
        <v>106.32371651593824</v>
      </c>
      <c r="J101" s="39">
        <v>33.299999999999997</v>
      </c>
      <c r="K101" s="38">
        <f t="shared" si="14"/>
        <v>107.69728331177231</v>
      </c>
    </row>
    <row r="102" spans="1:11" ht="18.75">
      <c r="A102" s="55" t="s">
        <v>38</v>
      </c>
      <c r="B102" s="66" t="s">
        <v>74</v>
      </c>
      <c r="C102" s="78">
        <v>67.427999999999997</v>
      </c>
      <c r="D102" s="39">
        <v>75.272999999999996</v>
      </c>
      <c r="E102" s="38">
        <f t="shared" si="13"/>
        <v>111.63463249688557</v>
      </c>
      <c r="F102" s="39">
        <v>79.936000000000007</v>
      </c>
      <c r="G102" s="38">
        <f t="shared" si="14"/>
        <v>106.19478431841432</v>
      </c>
      <c r="H102" s="39">
        <v>82.703999999999994</v>
      </c>
      <c r="I102" s="38">
        <f t="shared" si="14"/>
        <v>103.46277021617291</v>
      </c>
      <c r="J102" s="39">
        <v>88.582999999999998</v>
      </c>
      <c r="K102" s="38">
        <f t="shared" si="14"/>
        <v>107.10848326562198</v>
      </c>
    </row>
    <row r="103" spans="1:11" ht="23.25" hidden="1" customHeight="1">
      <c r="A103" s="55" t="s">
        <v>80</v>
      </c>
      <c r="B103" s="66" t="s">
        <v>74</v>
      </c>
      <c r="C103" s="78">
        <v>9.1</v>
      </c>
      <c r="D103" s="39">
        <v>9.1</v>
      </c>
      <c r="E103" s="38">
        <f t="shared" si="13"/>
        <v>100</v>
      </c>
      <c r="F103" s="39">
        <v>11.7</v>
      </c>
      <c r="G103" s="38">
        <f t="shared" si="14"/>
        <v>128.57142857142856</v>
      </c>
      <c r="H103" s="39">
        <v>11.7</v>
      </c>
      <c r="I103" s="38">
        <f t="shared" si="14"/>
        <v>100</v>
      </c>
      <c r="J103" s="39">
        <v>11.7</v>
      </c>
      <c r="K103" s="38">
        <f t="shared" si="14"/>
        <v>100</v>
      </c>
    </row>
    <row r="104" spans="1:11" ht="42.75" customHeight="1">
      <c r="A104" s="55" t="s">
        <v>119</v>
      </c>
      <c r="B104" s="66" t="s">
        <v>74</v>
      </c>
      <c r="C104" s="78">
        <v>9.3000000000000007</v>
      </c>
      <c r="D104" s="39">
        <v>9.98</v>
      </c>
      <c r="E104" s="38">
        <f t="shared" si="13"/>
        <v>107.31182795698923</v>
      </c>
      <c r="F104" s="39">
        <v>10.7</v>
      </c>
      <c r="G104" s="38">
        <f t="shared" si="14"/>
        <v>107.21442885771542</v>
      </c>
      <c r="H104" s="39">
        <v>11.4</v>
      </c>
      <c r="I104" s="38">
        <f t="shared" si="14"/>
        <v>106.54205607476636</v>
      </c>
      <c r="J104" s="39">
        <v>12.01</v>
      </c>
      <c r="K104" s="38">
        <f t="shared" si="14"/>
        <v>105.35087719298247</v>
      </c>
    </row>
    <row r="105" spans="1:11" ht="40.5" customHeight="1">
      <c r="A105" s="55" t="s">
        <v>102</v>
      </c>
      <c r="B105" s="66" t="s">
        <v>13</v>
      </c>
      <c r="C105" s="78">
        <v>8.6</v>
      </c>
      <c r="D105" s="39">
        <v>8.6999999999999993</v>
      </c>
      <c r="E105" s="38">
        <f t="shared" si="13"/>
        <v>101.16279069767442</v>
      </c>
      <c r="F105" s="39">
        <v>8.9</v>
      </c>
      <c r="G105" s="38">
        <f t="shared" si="14"/>
        <v>102.29885057471266</v>
      </c>
      <c r="H105" s="39">
        <v>9</v>
      </c>
      <c r="I105" s="38">
        <f t="shared" si="14"/>
        <v>101.12359550561798</v>
      </c>
      <c r="J105" s="39">
        <v>9.1</v>
      </c>
      <c r="K105" s="38">
        <f t="shared" si="14"/>
        <v>101.11111111111111</v>
      </c>
    </row>
    <row r="106" spans="1:11" s="9" customFormat="1" ht="56.25">
      <c r="A106" s="83" t="s">
        <v>39</v>
      </c>
      <c r="B106" s="66" t="s">
        <v>74</v>
      </c>
      <c r="C106" s="78">
        <v>30.625</v>
      </c>
      <c r="D106" s="39">
        <v>31.044</v>
      </c>
      <c r="E106" s="38">
        <f t="shared" si="13"/>
        <v>101.36816326530614</v>
      </c>
      <c r="F106" s="39">
        <v>31.478999999999999</v>
      </c>
      <c r="G106" s="38">
        <f t="shared" si="14"/>
        <v>101.40123695400077</v>
      </c>
      <c r="H106" s="39">
        <v>32.234000000000002</v>
      </c>
      <c r="I106" s="38">
        <f t="shared" si="14"/>
        <v>102.39842434638966</v>
      </c>
      <c r="J106" s="39">
        <v>32.781999999999996</v>
      </c>
      <c r="K106" s="38">
        <f t="shared" si="14"/>
        <v>101.70006825091518</v>
      </c>
    </row>
    <row r="107" spans="1:11" s="20" customFormat="1" ht="27" customHeight="1">
      <c r="A107" s="55" t="s">
        <v>86</v>
      </c>
      <c r="B107" s="66" t="s">
        <v>74</v>
      </c>
      <c r="C107" s="78">
        <v>30.625</v>
      </c>
      <c r="D107" s="39">
        <v>31.044</v>
      </c>
      <c r="E107" s="37">
        <f t="shared" si="13"/>
        <v>101.36816326530614</v>
      </c>
      <c r="F107" s="39">
        <v>31.478999999999999</v>
      </c>
      <c r="G107" s="37">
        <f t="shared" si="14"/>
        <v>101.40123695400077</v>
      </c>
      <c r="H107" s="39">
        <v>32.234000000000002</v>
      </c>
      <c r="I107" s="37">
        <f t="shared" si="14"/>
        <v>102.39842434638966</v>
      </c>
      <c r="J107" s="39">
        <v>32.781999999999996</v>
      </c>
      <c r="K107" s="37">
        <f t="shared" si="14"/>
        <v>101.70006825091518</v>
      </c>
    </row>
    <row r="108" spans="1:11" ht="42.75" customHeight="1">
      <c r="A108" s="83" t="s">
        <v>105</v>
      </c>
      <c r="B108" s="66" t="s">
        <v>74</v>
      </c>
      <c r="C108" s="78">
        <v>145.4</v>
      </c>
      <c r="D108" s="39">
        <v>204</v>
      </c>
      <c r="E108" s="38">
        <f t="shared" si="13"/>
        <v>140.30261348005502</v>
      </c>
      <c r="F108" s="39">
        <v>100</v>
      </c>
      <c r="G108" s="38">
        <f t="shared" si="14"/>
        <v>49.019607843137251</v>
      </c>
      <c r="H108" s="39">
        <v>100</v>
      </c>
      <c r="I108" s="38">
        <f t="shared" si="14"/>
        <v>100</v>
      </c>
      <c r="J108" s="39">
        <v>290</v>
      </c>
      <c r="K108" s="38">
        <f t="shared" si="14"/>
        <v>290</v>
      </c>
    </row>
    <row r="109" spans="1:11" ht="56.25">
      <c r="A109" s="83" t="s">
        <v>40</v>
      </c>
      <c r="B109" s="66" t="s">
        <v>74</v>
      </c>
      <c r="C109" s="78">
        <v>34.299999999999997</v>
      </c>
      <c r="D109" s="39">
        <v>25</v>
      </c>
      <c r="E109" s="38">
        <f t="shared" si="13"/>
        <v>72.886297376093296</v>
      </c>
      <c r="F109" s="39">
        <v>20</v>
      </c>
      <c r="G109" s="38">
        <f t="shared" si="14"/>
        <v>80</v>
      </c>
      <c r="H109" s="39">
        <v>20</v>
      </c>
      <c r="I109" s="38">
        <f t="shared" si="14"/>
        <v>100</v>
      </c>
      <c r="J109" s="39">
        <v>20</v>
      </c>
      <c r="K109" s="38">
        <f t="shared" si="14"/>
        <v>100</v>
      </c>
    </row>
    <row r="110" spans="1:11" s="20" customFormat="1" ht="18.75">
      <c r="A110" s="56" t="s">
        <v>94</v>
      </c>
      <c r="B110" s="45"/>
      <c r="C110" s="75"/>
      <c r="D110" s="41"/>
      <c r="E110" s="37"/>
      <c r="F110" s="41"/>
      <c r="G110" s="37"/>
      <c r="H110" s="41"/>
      <c r="I110" s="37"/>
      <c r="J110" s="41"/>
      <c r="K110" s="37"/>
    </row>
    <row r="111" spans="1:11" s="42" customFormat="1" ht="36" customHeight="1">
      <c r="A111" s="54" t="s">
        <v>112</v>
      </c>
      <c r="B111" s="65" t="s">
        <v>45</v>
      </c>
      <c r="C111" s="74">
        <v>301</v>
      </c>
      <c r="D111" s="40">
        <v>301</v>
      </c>
      <c r="E111" s="37">
        <f t="shared" si="13"/>
        <v>100</v>
      </c>
      <c r="F111" s="40">
        <v>309</v>
      </c>
      <c r="G111" s="37">
        <f t="shared" si="14"/>
        <v>102.65780730897009</v>
      </c>
      <c r="H111" s="40">
        <v>309</v>
      </c>
      <c r="I111" s="37">
        <f t="shared" si="14"/>
        <v>100</v>
      </c>
      <c r="J111" s="40">
        <v>309</v>
      </c>
      <c r="K111" s="37">
        <f t="shared" si="14"/>
        <v>100</v>
      </c>
    </row>
    <row r="112" spans="1:11" s="20" customFormat="1" ht="40.5" customHeight="1">
      <c r="A112" s="54" t="s">
        <v>113</v>
      </c>
      <c r="B112" s="65" t="s">
        <v>82</v>
      </c>
      <c r="C112" s="74">
        <v>513</v>
      </c>
      <c r="D112" s="40">
        <v>513</v>
      </c>
      <c r="E112" s="37">
        <f t="shared" si="13"/>
        <v>100</v>
      </c>
      <c r="F112" s="40">
        <v>517</v>
      </c>
      <c r="G112" s="37">
        <f t="shared" si="14"/>
        <v>100.77972709551656</v>
      </c>
      <c r="H112" s="40">
        <v>517</v>
      </c>
      <c r="I112" s="37">
        <f t="shared" si="14"/>
        <v>100</v>
      </c>
      <c r="J112" s="40">
        <v>517</v>
      </c>
      <c r="K112" s="37">
        <f t="shared" si="14"/>
        <v>100</v>
      </c>
    </row>
    <row r="113" spans="1:258" ht="41.25" customHeight="1">
      <c r="A113" s="54" t="s">
        <v>155</v>
      </c>
      <c r="B113" s="65" t="s">
        <v>16</v>
      </c>
      <c r="C113" s="74">
        <v>19.5</v>
      </c>
      <c r="D113" s="40">
        <v>19.5</v>
      </c>
      <c r="E113" s="37">
        <f t="shared" si="13"/>
        <v>100</v>
      </c>
      <c r="F113" s="40">
        <v>19.600000000000001</v>
      </c>
      <c r="G113" s="37">
        <f t="shared" si="14"/>
        <v>100.51282051282051</v>
      </c>
      <c r="H113" s="40">
        <v>19.600000000000001</v>
      </c>
      <c r="I113" s="37">
        <f t="shared" si="14"/>
        <v>100</v>
      </c>
      <c r="J113" s="40">
        <v>19.600000000000001</v>
      </c>
      <c r="K113" s="37">
        <f t="shared" si="14"/>
        <v>100</v>
      </c>
    </row>
    <row r="114" spans="1:258" s="20" customFormat="1" ht="37.5" customHeight="1">
      <c r="A114" s="54" t="s">
        <v>114</v>
      </c>
      <c r="B114" s="65" t="s">
        <v>85</v>
      </c>
      <c r="C114" s="74">
        <v>4000</v>
      </c>
      <c r="D114" s="40">
        <v>4000</v>
      </c>
      <c r="E114" s="37">
        <f t="shared" si="13"/>
        <v>100</v>
      </c>
      <c r="F114" s="40">
        <v>4000</v>
      </c>
      <c r="G114" s="37">
        <f t="shared" si="14"/>
        <v>100</v>
      </c>
      <c r="H114" s="40">
        <v>5000</v>
      </c>
      <c r="I114" s="37">
        <f t="shared" si="14"/>
        <v>125</v>
      </c>
      <c r="J114" s="40">
        <v>7000</v>
      </c>
      <c r="K114" s="37">
        <f t="shared" si="14"/>
        <v>140</v>
      </c>
    </row>
    <row r="115" spans="1:258" ht="39" customHeight="1">
      <c r="A115" s="56" t="s">
        <v>106</v>
      </c>
      <c r="B115" s="64"/>
      <c r="C115" s="76"/>
      <c r="D115" s="44"/>
      <c r="E115" s="37"/>
      <c r="F115" s="44"/>
      <c r="G115" s="37"/>
      <c r="H115" s="44"/>
      <c r="I115" s="37"/>
      <c r="J115" s="44"/>
      <c r="K115" s="37"/>
    </row>
    <row r="116" spans="1:258" ht="58.5" customHeight="1">
      <c r="A116" s="54" t="s">
        <v>109</v>
      </c>
      <c r="B116" s="65" t="s">
        <v>45</v>
      </c>
      <c r="C116" s="74">
        <v>2</v>
      </c>
      <c r="D116" s="40">
        <v>2</v>
      </c>
      <c r="E116" s="37">
        <f t="shared" si="13"/>
        <v>100</v>
      </c>
      <c r="F116" s="40">
        <v>2</v>
      </c>
      <c r="G116" s="37">
        <f t="shared" si="14"/>
        <v>100</v>
      </c>
      <c r="H116" s="40">
        <v>2</v>
      </c>
      <c r="I116" s="37">
        <f t="shared" si="14"/>
        <v>100</v>
      </c>
      <c r="J116" s="40">
        <v>2</v>
      </c>
      <c r="K116" s="37">
        <f t="shared" si="14"/>
        <v>100</v>
      </c>
    </row>
    <row r="117" spans="1:258" ht="21.75" customHeight="1">
      <c r="A117" s="54" t="s">
        <v>110</v>
      </c>
      <c r="B117" s="65" t="s">
        <v>74</v>
      </c>
      <c r="C117" s="74">
        <v>200000</v>
      </c>
      <c r="D117" s="40">
        <v>200000</v>
      </c>
      <c r="E117" s="40">
        <f t="shared" si="13"/>
        <v>100</v>
      </c>
      <c r="F117" s="40">
        <v>210000</v>
      </c>
      <c r="G117" s="40">
        <f t="shared" si="14"/>
        <v>105</v>
      </c>
      <c r="H117" s="40">
        <v>210000</v>
      </c>
      <c r="I117" s="40">
        <f t="shared" si="14"/>
        <v>100</v>
      </c>
      <c r="J117" s="40">
        <v>220000</v>
      </c>
      <c r="K117" s="40">
        <f t="shared" si="14"/>
        <v>104.76190476190477</v>
      </c>
    </row>
    <row r="118" spans="1:258" ht="21.75" customHeight="1">
      <c r="A118" s="54" t="s">
        <v>107</v>
      </c>
      <c r="B118" s="65" t="s">
        <v>45</v>
      </c>
      <c r="C118" s="74">
        <v>15</v>
      </c>
      <c r="D118" s="40">
        <v>15</v>
      </c>
      <c r="E118" s="40">
        <f t="shared" si="13"/>
        <v>100</v>
      </c>
      <c r="F118" s="40">
        <v>17</v>
      </c>
      <c r="G118" s="40">
        <f t="shared" si="14"/>
        <v>113.33333333333333</v>
      </c>
      <c r="H118" s="40">
        <v>17</v>
      </c>
      <c r="I118" s="40">
        <f t="shared" si="14"/>
        <v>100</v>
      </c>
      <c r="J118" s="40">
        <v>17</v>
      </c>
      <c r="K118" s="40">
        <f t="shared" si="14"/>
        <v>100</v>
      </c>
    </row>
    <row r="119" spans="1:258" ht="21.75" customHeight="1">
      <c r="A119" s="54" t="s">
        <v>108</v>
      </c>
      <c r="B119" s="65" t="s">
        <v>74</v>
      </c>
      <c r="C119" s="74">
        <v>2603</v>
      </c>
      <c r="D119" s="40">
        <v>2603</v>
      </c>
      <c r="E119" s="37">
        <f t="shared" si="13"/>
        <v>100</v>
      </c>
      <c r="F119" s="40">
        <v>2612</v>
      </c>
      <c r="G119" s="37">
        <f t="shared" si="14"/>
        <v>100.3457548981944</v>
      </c>
      <c r="H119" s="40">
        <v>2612</v>
      </c>
      <c r="I119" s="37">
        <f t="shared" si="14"/>
        <v>100</v>
      </c>
      <c r="J119" s="40">
        <v>2612</v>
      </c>
      <c r="K119" s="37">
        <f t="shared" si="14"/>
        <v>100</v>
      </c>
    </row>
    <row r="120" spans="1:258" ht="21" customHeight="1">
      <c r="A120" s="56" t="s">
        <v>126</v>
      </c>
      <c r="B120" s="65"/>
      <c r="C120" s="74"/>
      <c r="D120" s="40"/>
      <c r="E120" s="37"/>
      <c r="F120" s="40"/>
      <c r="G120" s="37"/>
      <c r="H120" s="40"/>
      <c r="I120" s="37"/>
      <c r="J120" s="40"/>
      <c r="K120" s="37"/>
    </row>
    <row r="121" spans="1:258" ht="18.75" customHeight="1">
      <c r="A121" s="58" t="s">
        <v>127</v>
      </c>
      <c r="B121" s="45" t="s">
        <v>45</v>
      </c>
      <c r="C121" s="74">
        <v>2477</v>
      </c>
      <c r="D121" s="40">
        <v>2477</v>
      </c>
      <c r="E121" s="37">
        <f t="shared" si="13"/>
        <v>100</v>
      </c>
      <c r="F121" s="40">
        <v>2500</v>
      </c>
      <c r="G121" s="37">
        <f t="shared" si="14"/>
        <v>100.92854259184499</v>
      </c>
      <c r="H121" s="40">
        <v>2500</v>
      </c>
      <c r="I121" s="37">
        <f t="shared" si="14"/>
        <v>100</v>
      </c>
      <c r="J121" s="40">
        <v>2500</v>
      </c>
      <c r="K121" s="37">
        <f t="shared" si="14"/>
        <v>100</v>
      </c>
    </row>
    <row r="122" spans="1:258" ht="19.5" customHeight="1">
      <c r="A122" s="58" t="s">
        <v>128</v>
      </c>
      <c r="B122" s="45"/>
      <c r="C122" s="74"/>
      <c r="D122" s="40"/>
      <c r="E122" s="37"/>
      <c r="F122" s="40"/>
      <c r="G122" s="37"/>
      <c r="H122" s="40"/>
      <c r="I122" s="37"/>
      <c r="J122" s="40"/>
      <c r="K122" s="37"/>
    </row>
    <row r="123" spans="1:258" s="20" customFormat="1" ht="35.25" customHeight="1">
      <c r="A123" s="59" t="s">
        <v>130</v>
      </c>
      <c r="B123" s="46" t="s">
        <v>179</v>
      </c>
      <c r="C123" s="74">
        <v>307747.5</v>
      </c>
      <c r="D123" s="40">
        <v>309547.5</v>
      </c>
      <c r="E123" s="37">
        <f t="shared" si="13"/>
        <v>100.58489508444424</v>
      </c>
      <c r="F123" s="40">
        <v>309600</v>
      </c>
      <c r="G123" s="37">
        <f t="shared" si="14"/>
        <v>100.01696024035083</v>
      </c>
      <c r="H123" s="40">
        <v>309600</v>
      </c>
      <c r="I123" s="37">
        <f t="shared" si="14"/>
        <v>100</v>
      </c>
      <c r="J123" s="40">
        <v>309600</v>
      </c>
      <c r="K123" s="37">
        <f t="shared" si="14"/>
        <v>100</v>
      </c>
    </row>
    <row r="124" spans="1:258" s="20" customFormat="1" ht="41.25" customHeight="1">
      <c r="A124" s="60" t="s">
        <v>131</v>
      </c>
      <c r="B124" s="46" t="s">
        <v>179</v>
      </c>
      <c r="C124" s="74">
        <v>222316.5</v>
      </c>
      <c r="D124" s="40">
        <v>222316.5</v>
      </c>
      <c r="E124" s="37">
        <f t="shared" si="13"/>
        <v>100</v>
      </c>
      <c r="F124" s="40">
        <v>222400</v>
      </c>
      <c r="G124" s="37">
        <f t="shared" si="14"/>
        <v>100.03755906556644</v>
      </c>
      <c r="H124" s="40">
        <v>222400</v>
      </c>
      <c r="I124" s="37">
        <f t="shared" si="14"/>
        <v>100</v>
      </c>
      <c r="J124" s="40">
        <v>222400</v>
      </c>
      <c r="K124" s="37">
        <f t="shared" si="14"/>
        <v>100</v>
      </c>
    </row>
    <row r="125" spans="1:258" s="20" customFormat="1" ht="41.25" customHeight="1">
      <c r="A125" s="60" t="s">
        <v>132</v>
      </c>
      <c r="B125" s="46" t="s">
        <v>179</v>
      </c>
      <c r="C125" s="74">
        <v>156500</v>
      </c>
      <c r="D125" s="40">
        <v>156463</v>
      </c>
      <c r="E125" s="37">
        <f t="shared" si="13"/>
        <v>99.976357827476036</v>
      </c>
      <c r="F125" s="40">
        <v>156500</v>
      </c>
      <c r="G125" s="37">
        <f t="shared" si="14"/>
        <v>100.02364776336898</v>
      </c>
      <c r="H125" s="40">
        <v>156500</v>
      </c>
      <c r="I125" s="37">
        <f t="shared" si="14"/>
        <v>100</v>
      </c>
      <c r="J125" s="40">
        <v>156500</v>
      </c>
      <c r="K125" s="37">
        <f t="shared" si="14"/>
        <v>100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</row>
    <row r="126" spans="1:258" s="20" customFormat="1" ht="38.25" customHeight="1">
      <c r="A126" s="60" t="s">
        <v>133</v>
      </c>
      <c r="B126" s="46" t="s">
        <v>179</v>
      </c>
      <c r="C126" s="74">
        <v>98100</v>
      </c>
      <c r="D126" s="40">
        <v>98093.8</v>
      </c>
      <c r="E126" s="37">
        <f t="shared" si="13"/>
        <v>99.993679918450567</v>
      </c>
      <c r="F126" s="40">
        <v>98100</v>
      </c>
      <c r="G126" s="37">
        <f t="shared" si="14"/>
        <v>100.006320481009</v>
      </c>
      <c r="H126" s="40">
        <v>98100</v>
      </c>
      <c r="I126" s="37">
        <f t="shared" si="14"/>
        <v>100</v>
      </c>
      <c r="J126" s="40">
        <v>98100</v>
      </c>
      <c r="K126" s="37">
        <f t="shared" si="14"/>
        <v>100</v>
      </c>
    </row>
    <row r="127" spans="1:258" ht="36.75" customHeight="1">
      <c r="A127" s="60" t="s">
        <v>134</v>
      </c>
      <c r="B127" s="46" t="s">
        <v>179</v>
      </c>
      <c r="C127" s="74">
        <v>29550</v>
      </c>
      <c r="D127" s="40">
        <v>29501</v>
      </c>
      <c r="E127" s="37">
        <f t="shared" si="13"/>
        <v>99.834179357021995</v>
      </c>
      <c r="F127" s="40">
        <v>29550</v>
      </c>
      <c r="G127" s="37">
        <f t="shared" si="14"/>
        <v>100.16609606454018</v>
      </c>
      <c r="H127" s="40">
        <v>29550</v>
      </c>
      <c r="I127" s="37">
        <f t="shared" si="14"/>
        <v>100</v>
      </c>
      <c r="J127" s="40">
        <v>29550</v>
      </c>
      <c r="K127" s="37">
        <f t="shared" si="14"/>
        <v>100</v>
      </c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</row>
    <row r="128" spans="1:258" ht="44.25" customHeight="1">
      <c r="A128" s="60" t="s">
        <v>135</v>
      </c>
      <c r="B128" s="46" t="s">
        <v>179</v>
      </c>
      <c r="C128" s="74">
        <v>16080</v>
      </c>
      <c r="D128" s="40">
        <v>16080</v>
      </c>
      <c r="E128" s="37">
        <f t="shared" si="13"/>
        <v>100</v>
      </c>
      <c r="F128" s="40">
        <v>16090</v>
      </c>
      <c r="G128" s="37">
        <f t="shared" si="14"/>
        <v>100.06218905472637</v>
      </c>
      <c r="H128" s="40">
        <v>16090</v>
      </c>
      <c r="I128" s="37">
        <f t="shared" si="14"/>
        <v>100</v>
      </c>
      <c r="J128" s="40">
        <v>16090</v>
      </c>
      <c r="K128" s="37">
        <f t="shared" si="14"/>
        <v>100</v>
      </c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</row>
    <row r="129" spans="1:258" s="27" customFormat="1" ht="42.75" customHeight="1">
      <c r="A129" s="56" t="s">
        <v>151</v>
      </c>
      <c r="B129" s="47"/>
      <c r="C129" s="77"/>
      <c r="D129" s="50"/>
      <c r="E129" s="37"/>
      <c r="F129" s="49"/>
      <c r="G129" s="37"/>
      <c r="H129" s="49"/>
      <c r="I129" s="37"/>
      <c r="J129" s="49"/>
      <c r="K129" s="3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</row>
    <row r="130" spans="1:258" ht="37.5" customHeight="1">
      <c r="A130" s="58" t="s">
        <v>152</v>
      </c>
      <c r="B130" s="48"/>
      <c r="C130" s="77"/>
      <c r="D130" s="50"/>
      <c r="E130" s="37"/>
      <c r="F130" s="49"/>
      <c r="G130" s="37"/>
      <c r="H130" s="49"/>
      <c r="I130" s="37"/>
      <c r="J130" s="49"/>
      <c r="K130" s="37"/>
    </row>
    <row r="131" spans="1:258" ht="45" hidden="1" customHeight="1">
      <c r="A131" s="56" t="s">
        <v>136</v>
      </c>
      <c r="B131" s="46"/>
      <c r="C131" s="74"/>
      <c r="D131" s="40"/>
      <c r="E131" s="37"/>
      <c r="F131" s="40"/>
      <c r="G131" s="37"/>
      <c r="H131" s="40"/>
      <c r="I131" s="37"/>
      <c r="J131" s="40"/>
      <c r="K131" s="3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  <c r="IU131" s="27"/>
      <c r="IV131" s="27"/>
      <c r="IW131" s="27"/>
      <c r="IX131" s="27"/>
    </row>
    <row r="132" spans="1:258" ht="39.75" hidden="1" customHeight="1">
      <c r="A132" s="58" t="s">
        <v>137</v>
      </c>
      <c r="B132" s="45" t="s">
        <v>142</v>
      </c>
      <c r="C132" s="74"/>
      <c r="D132" s="40"/>
      <c r="E132" s="37" t="e">
        <f t="shared" si="13"/>
        <v>#DIV/0!</v>
      </c>
      <c r="F132" s="40"/>
      <c r="G132" s="37" t="e">
        <f t="shared" si="14"/>
        <v>#DIV/0!</v>
      </c>
      <c r="H132" s="40"/>
      <c r="I132" s="37" t="e">
        <f t="shared" si="14"/>
        <v>#DIV/0!</v>
      </c>
      <c r="J132" s="40"/>
      <c r="K132" s="37" t="e">
        <f t="shared" si="14"/>
        <v>#DIV/0!</v>
      </c>
    </row>
    <row r="133" spans="1:258" s="20" customFormat="1" ht="39.75" hidden="1" customHeight="1">
      <c r="A133" s="58" t="s">
        <v>138</v>
      </c>
      <c r="B133" s="45" t="s">
        <v>143</v>
      </c>
      <c r="C133" s="74"/>
      <c r="D133" s="40"/>
      <c r="E133" s="37" t="e">
        <f t="shared" si="13"/>
        <v>#DIV/0!</v>
      </c>
      <c r="F133" s="40"/>
      <c r="G133" s="37" t="e">
        <f t="shared" si="14"/>
        <v>#DIV/0!</v>
      </c>
      <c r="H133" s="40"/>
      <c r="I133" s="37" t="e">
        <f t="shared" si="14"/>
        <v>#DIV/0!</v>
      </c>
      <c r="J133" s="40"/>
      <c r="K133" s="37" t="e">
        <f t="shared" si="14"/>
        <v>#DIV/0!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</row>
    <row r="134" spans="1:258" ht="37.5" hidden="1">
      <c r="A134" s="58" t="s">
        <v>139</v>
      </c>
      <c r="B134" s="45" t="s">
        <v>129</v>
      </c>
      <c r="C134" s="74"/>
      <c r="D134" s="40"/>
      <c r="E134" s="37" t="e">
        <f t="shared" si="13"/>
        <v>#DIV/0!</v>
      </c>
      <c r="F134" s="40"/>
      <c r="G134" s="37" t="e">
        <f t="shared" si="14"/>
        <v>#DIV/0!</v>
      </c>
      <c r="H134" s="40"/>
      <c r="I134" s="37" t="e">
        <f t="shared" si="14"/>
        <v>#DIV/0!</v>
      </c>
      <c r="J134" s="40"/>
      <c r="K134" s="37" t="e">
        <f t="shared" si="14"/>
        <v>#DIV/0!</v>
      </c>
    </row>
    <row r="135" spans="1:258" ht="56.25">
      <c r="A135" s="56" t="s">
        <v>140</v>
      </c>
      <c r="B135" s="46"/>
      <c r="C135" s="74"/>
      <c r="D135" s="40"/>
      <c r="E135" s="37"/>
      <c r="F135" s="40"/>
      <c r="G135" s="37"/>
      <c r="H135" s="40"/>
      <c r="I135" s="37"/>
      <c r="J135" s="40"/>
      <c r="K135" s="3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</row>
    <row r="136" spans="1:258" s="20" customFormat="1" ht="37.5">
      <c r="A136" s="58" t="s">
        <v>141</v>
      </c>
      <c r="B136" s="45" t="s">
        <v>143</v>
      </c>
      <c r="C136" s="74">
        <v>24.905999999999999</v>
      </c>
      <c r="D136" s="40">
        <v>24.905999999999999</v>
      </c>
      <c r="E136" s="37">
        <f t="shared" si="13"/>
        <v>100</v>
      </c>
      <c r="F136" s="40">
        <v>24.905999999999999</v>
      </c>
      <c r="G136" s="37">
        <f t="shared" si="14"/>
        <v>100</v>
      </c>
      <c r="H136" s="40">
        <v>24.905999999999999</v>
      </c>
      <c r="I136" s="37">
        <f t="shared" si="14"/>
        <v>100</v>
      </c>
      <c r="J136" s="40">
        <v>24.905999999999999</v>
      </c>
      <c r="K136" s="37">
        <f t="shared" si="14"/>
        <v>100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</row>
    <row r="137" spans="1:258" s="20" customFormat="1" ht="18.75">
      <c r="A137" s="56" t="s">
        <v>3</v>
      </c>
      <c r="B137" s="67"/>
      <c r="C137" s="75"/>
      <c r="D137" s="41"/>
      <c r="E137" s="37"/>
      <c r="F137" s="41"/>
      <c r="G137" s="37"/>
      <c r="H137" s="41"/>
      <c r="I137" s="37"/>
      <c r="J137" s="41"/>
      <c r="K137" s="3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</row>
    <row r="138" spans="1:258" ht="24" customHeight="1">
      <c r="A138" s="55" t="s">
        <v>41</v>
      </c>
      <c r="B138" s="66" t="s">
        <v>13</v>
      </c>
      <c r="C138" s="78">
        <v>0.34599999999999997</v>
      </c>
      <c r="D138" s="39">
        <v>0.34599999999999997</v>
      </c>
      <c r="E138" s="37">
        <f t="shared" si="13"/>
        <v>100</v>
      </c>
      <c r="F138" s="39">
        <v>0.34599999999999997</v>
      </c>
      <c r="G138" s="37">
        <f t="shared" si="14"/>
        <v>100</v>
      </c>
      <c r="H138" s="39">
        <v>0.34599999999999997</v>
      </c>
      <c r="I138" s="37">
        <f t="shared" si="14"/>
        <v>100</v>
      </c>
      <c r="J138" s="39">
        <v>0.34599999999999997</v>
      </c>
      <c r="K138" s="37">
        <f t="shared" si="14"/>
        <v>100</v>
      </c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  <c r="IX138" s="20"/>
    </row>
    <row r="139" spans="1:258" s="20" customFormat="1" ht="37.5">
      <c r="A139" s="55" t="s">
        <v>83</v>
      </c>
      <c r="B139" s="66" t="s">
        <v>16</v>
      </c>
      <c r="C139" s="78">
        <v>83.4</v>
      </c>
      <c r="D139" s="39">
        <v>83.4</v>
      </c>
      <c r="E139" s="37">
        <f t="shared" si="13"/>
        <v>100</v>
      </c>
      <c r="F139" s="39">
        <v>83.4</v>
      </c>
      <c r="G139" s="37">
        <f t="shared" si="14"/>
        <v>100</v>
      </c>
      <c r="H139" s="39">
        <v>83.4</v>
      </c>
      <c r="I139" s="37">
        <f t="shared" si="14"/>
        <v>100</v>
      </c>
      <c r="J139" s="39">
        <v>83.4</v>
      </c>
      <c r="K139" s="37">
        <f t="shared" si="14"/>
        <v>100</v>
      </c>
    </row>
    <row r="140" spans="1:258" s="20" customFormat="1" ht="37.5">
      <c r="A140" s="55" t="s">
        <v>84</v>
      </c>
      <c r="B140" s="66" t="s">
        <v>45</v>
      </c>
      <c r="C140" s="78">
        <v>3</v>
      </c>
      <c r="D140" s="39">
        <v>3</v>
      </c>
      <c r="E140" s="37">
        <f t="shared" si="13"/>
        <v>100</v>
      </c>
      <c r="F140" s="39">
        <v>3</v>
      </c>
      <c r="G140" s="37">
        <f t="shared" si="14"/>
        <v>100</v>
      </c>
      <c r="H140" s="39">
        <v>3</v>
      </c>
      <c r="I140" s="37">
        <f t="shared" si="14"/>
        <v>100</v>
      </c>
      <c r="J140" s="39">
        <v>3</v>
      </c>
      <c r="K140" s="37">
        <f t="shared" si="14"/>
        <v>100</v>
      </c>
    </row>
    <row r="141" spans="1:258" s="20" customFormat="1" ht="29.25" customHeight="1">
      <c r="A141" s="54" t="s">
        <v>4</v>
      </c>
      <c r="B141" s="66" t="s">
        <v>13</v>
      </c>
      <c r="C141" s="74">
        <v>0.61099999999999999</v>
      </c>
      <c r="D141" s="40">
        <v>0.61099999999999999</v>
      </c>
      <c r="E141" s="37">
        <f t="shared" si="13"/>
        <v>100</v>
      </c>
      <c r="F141" s="40">
        <v>0.61799999999999999</v>
      </c>
      <c r="G141" s="37">
        <f t="shared" si="14"/>
        <v>101.14566284779052</v>
      </c>
      <c r="H141" s="40">
        <v>0.61799999999999999</v>
      </c>
      <c r="I141" s="37">
        <f t="shared" si="14"/>
        <v>100</v>
      </c>
      <c r="J141" s="40">
        <v>0.61799999999999999</v>
      </c>
      <c r="K141" s="37">
        <f t="shared" si="14"/>
        <v>100</v>
      </c>
    </row>
    <row r="142" spans="1:258" s="20" customFormat="1" ht="18.75">
      <c r="A142" s="55" t="s">
        <v>42</v>
      </c>
      <c r="B142" s="66" t="s">
        <v>13</v>
      </c>
      <c r="C142" s="78">
        <v>0.60599999999999998</v>
      </c>
      <c r="D142" s="39">
        <v>0.60599999999999998</v>
      </c>
      <c r="E142" s="37">
        <f t="shared" si="13"/>
        <v>100</v>
      </c>
      <c r="F142" s="39">
        <v>0.61799999999999999</v>
      </c>
      <c r="G142" s="37">
        <f t="shared" si="14"/>
        <v>101.98019801980197</v>
      </c>
      <c r="H142" s="39">
        <v>0.61799999999999999</v>
      </c>
      <c r="I142" s="37">
        <f t="shared" si="14"/>
        <v>100</v>
      </c>
      <c r="J142" s="39">
        <v>0.61799999999999999</v>
      </c>
      <c r="K142" s="37">
        <f t="shared" si="14"/>
        <v>100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</row>
    <row r="143" spans="1:258" ht="39.75" customHeight="1">
      <c r="A143" s="55" t="s">
        <v>5</v>
      </c>
      <c r="B143" s="66" t="s">
        <v>16</v>
      </c>
      <c r="C143" s="78">
        <v>100</v>
      </c>
      <c r="D143" s="39">
        <v>100</v>
      </c>
      <c r="E143" s="37">
        <f t="shared" si="13"/>
        <v>100</v>
      </c>
      <c r="F143" s="39">
        <v>100</v>
      </c>
      <c r="G143" s="37">
        <f t="shared" si="14"/>
        <v>100</v>
      </c>
      <c r="H143" s="39">
        <v>100</v>
      </c>
      <c r="I143" s="37">
        <f t="shared" si="14"/>
        <v>100</v>
      </c>
      <c r="J143" s="39">
        <v>100</v>
      </c>
      <c r="K143" s="37">
        <f t="shared" si="14"/>
        <v>100</v>
      </c>
    </row>
    <row r="144" spans="1:258" ht="40.5" customHeight="1">
      <c r="A144" s="55" t="s">
        <v>156</v>
      </c>
      <c r="B144" s="68" t="s">
        <v>157</v>
      </c>
      <c r="C144" s="78">
        <v>769</v>
      </c>
      <c r="D144" s="39">
        <v>769</v>
      </c>
      <c r="E144" s="39">
        <f>D144/C144*100</f>
        <v>100</v>
      </c>
      <c r="F144" s="39">
        <v>769</v>
      </c>
      <c r="G144" s="39">
        <f t="shared" si="14"/>
        <v>100</v>
      </c>
      <c r="H144" s="39">
        <v>769</v>
      </c>
      <c r="I144" s="39">
        <f t="shared" si="14"/>
        <v>100</v>
      </c>
      <c r="J144" s="39">
        <v>769</v>
      </c>
      <c r="K144" s="39">
        <f t="shared" si="14"/>
        <v>100</v>
      </c>
    </row>
    <row r="145" spans="1:258" s="20" customFormat="1" ht="37.5">
      <c r="A145" s="55" t="s">
        <v>47</v>
      </c>
      <c r="B145" s="68" t="s">
        <v>46</v>
      </c>
      <c r="C145" s="78">
        <v>333</v>
      </c>
      <c r="D145" s="39">
        <v>333</v>
      </c>
      <c r="E145" s="39">
        <f>D145/C145*100</f>
        <v>100</v>
      </c>
      <c r="F145" s="39">
        <v>333</v>
      </c>
      <c r="G145" s="39">
        <f t="shared" ref="G145:K146" si="15">F145/D145*100</f>
        <v>100</v>
      </c>
      <c r="H145" s="39">
        <v>333</v>
      </c>
      <c r="I145" s="39">
        <f t="shared" si="15"/>
        <v>100</v>
      </c>
      <c r="J145" s="39">
        <v>333</v>
      </c>
      <c r="K145" s="39">
        <f t="shared" si="15"/>
        <v>100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</row>
    <row r="146" spans="1:258" ht="39" customHeight="1">
      <c r="A146" s="55" t="s">
        <v>91</v>
      </c>
      <c r="B146" s="68" t="s">
        <v>82</v>
      </c>
      <c r="C146" s="78">
        <v>15</v>
      </c>
      <c r="D146" s="39">
        <v>14</v>
      </c>
      <c r="E146" s="39">
        <f>D146/C146*100</f>
        <v>93.333333333333329</v>
      </c>
      <c r="F146" s="39">
        <v>14</v>
      </c>
      <c r="G146" s="39">
        <f t="shared" si="15"/>
        <v>100</v>
      </c>
      <c r="H146" s="39">
        <v>14</v>
      </c>
      <c r="I146" s="39">
        <f t="shared" si="15"/>
        <v>100</v>
      </c>
      <c r="J146" s="39">
        <v>14</v>
      </c>
      <c r="K146" s="39">
        <f t="shared" si="15"/>
        <v>100</v>
      </c>
    </row>
    <row r="147" spans="1:258" ht="18.75">
      <c r="A147" s="56" t="s">
        <v>6</v>
      </c>
      <c r="B147" s="64"/>
      <c r="C147" s="74"/>
      <c r="D147" s="40"/>
      <c r="E147" s="37"/>
      <c r="F147" s="40"/>
      <c r="G147" s="37"/>
      <c r="H147" s="40"/>
      <c r="I147" s="37"/>
      <c r="J147" s="40"/>
      <c r="K147" s="37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  <c r="IW147" s="20"/>
      <c r="IX147" s="20"/>
    </row>
    <row r="148" spans="1:258" ht="22.5" customHeight="1">
      <c r="A148" s="54" t="s">
        <v>62</v>
      </c>
      <c r="B148" s="65" t="s">
        <v>43</v>
      </c>
      <c r="C148" s="74">
        <v>2.95</v>
      </c>
      <c r="D148" s="40">
        <v>3</v>
      </c>
      <c r="E148" s="37">
        <f t="shared" si="13"/>
        <v>101.69491525423729</v>
      </c>
      <c r="F148" s="40">
        <v>3</v>
      </c>
      <c r="G148" s="37">
        <f t="shared" si="14"/>
        <v>100</v>
      </c>
      <c r="H148" s="40">
        <v>3</v>
      </c>
      <c r="I148" s="37">
        <f t="shared" si="14"/>
        <v>100</v>
      </c>
      <c r="J148" s="40">
        <v>3</v>
      </c>
      <c r="K148" s="37">
        <f t="shared" si="14"/>
        <v>100</v>
      </c>
    </row>
    <row r="149" spans="1:258" ht="41.25" customHeight="1">
      <c r="A149" s="54" t="s">
        <v>44</v>
      </c>
      <c r="B149" s="65" t="s">
        <v>63</v>
      </c>
      <c r="C149" s="74">
        <v>24.64</v>
      </c>
      <c r="D149" s="40">
        <v>24.64</v>
      </c>
      <c r="E149" s="37">
        <f t="shared" ref="E149:E164" si="16">D149/C149*100</f>
        <v>100</v>
      </c>
      <c r="F149" s="40">
        <v>24.3</v>
      </c>
      <c r="G149" s="37">
        <f t="shared" si="14"/>
        <v>98.620129870129873</v>
      </c>
      <c r="H149" s="40">
        <v>24.3</v>
      </c>
      <c r="I149" s="37">
        <f t="shared" si="14"/>
        <v>100</v>
      </c>
      <c r="J149" s="40">
        <v>24.3</v>
      </c>
      <c r="K149" s="37">
        <f t="shared" si="14"/>
        <v>100</v>
      </c>
    </row>
    <row r="150" spans="1:258" ht="41.25" customHeight="1">
      <c r="A150" s="56" t="s">
        <v>7</v>
      </c>
      <c r="B150" s="69"/>
      <c r="C150" s="74"/>
      <c r="D150" s="40"/>
      <c r="E150" s="37"/>
      <c r="F150" s="40"/>
      <c r="G150" s="37"/>
      <c r="H150" s="40"/>
      <c r="I150" s="37"/>
      <c r="J150" s="40"/>
      <c r="K150" s="37"/>
    </row>
    <row r="151" spans="1:258" s="20" customFormat="1" ht="58.5" customHeight="1">
      <c r="A151" s="55" t="s">
        <v>158</v>
      </c>
      <c r="B151" s="66" t="s">
        <v>159</v>
      </c>
      <c r="C151" s="74">
        <v>23.4</v>
      </c>
      <c r="D151" s="40">
        <v>23.4</v>
      </c>
      <c r="E151" s="37">
        <f>D151/C151*100</f>
        <v>100</v>
      </c>
      <c r="F151" s="40">
        <v>23.2</v>
      </c>
      <c r="G151" s="38">
        <f t="shared" ref="G151:K164" si="17">F151/D151*100</f>
        <v>99.145299145299148</v>
      </c>
      <c r="H151" s="40">
        <v>23.2</v>
      </c>
      <c r="I151" s="38">
        <f t="shared" si="17"/>
        <v>100</v>
      </c>
      <c r="J151" s="40">
        <v>23.2</v>
      </c>
      <c r="K151" s="38">
        <f t="shared" si="17"/>
        <v>100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</row>
    <row r="152" spans="1:258" s="20" customFormat="1" ht="58.5" customHeight="1">
      <c r="A152" s="54" t="s">
        <v>160</v>
      </c>
      <c r="B152" s="65" t="s">
        <v>64</v>
      </c>
      <c r="C152" s="74">
        <v>188.53</v>
      </c>
      <c r="D152" s="40">
        <v>188.53</v>
      </c>
      <c r="E152" s="37">
        <f t="shared" si="16"/>
        <v>100</v>
      </c>
      <c r="F152" s="40">
        <v>188.53</v>
      </c>
      <c r="G152" s="38">
        <f t="shared" si="17"/>
        <v>100</v>
      </c>
      <c r="H152" s="40">
        <v>188.53</v>
      </c>
      <c r="I152" s="38">
        <f t="shared" si="17"/>
        <v>100</v>
      </c>
      <c r="J152" s="40">
        <v>188.53</v>
      </c>
      <c r="K152" s="38">
        <f t="shared" si="17"/>
        <v>100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</row>
    <row r="153" spans="1:258" ht="21.75" customHeight="1">
      <c r="A153" s="54" t="s">
        <v>161</v>
      </c>
      <c r="B153" s="65" t="s">
        <v>65</v>
      </c>
      <c r="C153" s="74">
        <v>9.43</v>
      </c>
      <c r="D153" s="40">
        <v>9.43</v>
      </c>
      <c r="E153" s="37">
        <f t="shared" si="16"/>
        <v>100</v>
      </c>
      <c r="F153" s="40">
        <v>9.43</v>
      </c>
      <c r="G153" s="38">
        <f t="shared" si="17"/>
        <v>100</v>
      </c>
      <c r="H153" s="40">
        <v>9.43</v>
      </c>
      <c r="I153" s="38">
        <f t="shared" si="17"/>
        <v>100</v>
      </c>
      <c r="J153" s="40">
        <v>9.43</v>
      </c>
      <c r="K153" s="38">
        <f t="shared" si="17"/>
        <v>100</v>
      </c>
    </row>
    <row r="154" spans="1:258" ht="40.5" customHeight="1">
      <c r="A154" s="54" t="s">
        <v>162</v>
      </c>
      <c r="B154" s="65" t="s">
        <v>65</v>
      </c>
      <c r="C154" s="74">
        <v>12.96</v>
      </c>
      <c r="D154" s="40">
        <v>12.96</v>
      </c>
      <c r="E154" s="37">
        <f t="shared" ref="E154" si="18">D154/C154*100</f>
        <v>100</v>
      </c>
      <c r="F154" s="40">
        <v>13</v>
      </c>
      <c r="G154" s="38">
        <f t="shared" ref="G154:K154" si="19">F154/D154*100</f>
        <v>100.30864197530865</v>
      </c>
      <c r="H154" s="40">
        <v>13</v>
      </c>
      <c r="I154" s="38">
        <f t="shared" si="19"/>
        <v>100</v>
      </c>
      <c r="J154" s="40">
        <v>13</v>
      </c>
      <c r="K154" s="38">
        <f t="shared" si="19"/>
        <v>100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  <c r="IW154" s="20"/>
      <c r="IX154" s="20"/>
    </row>
    <row r="155" spans="1:258" ht="39" customHeight="1">
      <c r="A155" s="54" t="s">
        <v>163</v>
      </c>
      <c r="B155" s="65" t="s">
        <v>65</v>
      </c>
      <c r="C155" s="74">
        <v>59.7</v>
      </c>
      <c r="D155" s="40">
        <v>59.7</v>
      </c>
      <c r="E155" s="37">
        <f t="shared" si="16"/>
        <v>100</v>
      </c>
      <c r="F155" s="40">
        <v>59.7</v>
      </c>
      <c r="G155" s="38">
        <f t="shared" si="17"/>
        <v>100</v>
      </c>
      <c r="H155" s="40">
        <v>59.7</v>
      </c>
      <c r="I155" s="38">
        <f t="shared" si="17"/>
        <v>100</v>
      </c>
      <c r="J155" s="40">
        <v>59.7</v>
      </c>
      <c r="K155" s="38">
        <f t="shared" si="17"/>
        <v>100</v>
      </c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  <c r="IW155" s="20"/>
      <c r="IX155" s="20"/>
    </row>
    <row r="156" spans="1:258" ht="24" customHeight="1">
      <c r="A156" s="54" t="s">
        <v>164</v>
      </c>
      <c r="B156" s="65" t="s">
        <v>65</v>
      </c>
      <c r="C156" s="74">
        <v>51.06</v>
      </c>
      <c r="D156" s="40">
        <v>51.1</v>
      </c>
      <c r="E156" s="37">
        <f t="shared" si="16"/>
        <v>100.07833920877398</v>
      </c>
      <c r="F156" s="40">
        <v>51.1</v>
      </c>
      <c r="G156" s="38">
        <f t="shared" si="17"/>
        <v>100</v>
      </c>
      <c r="H156" s="40">
        <v>51.1</v>
      </c>
      <c r="I156" s="38">
        <f t="shared" si="17"/>
        <v>100</v>
      </c>
      <c r="J156" s="40">
        <v>51.1</v>
      </c>
      <c r="K156" s="38">
        <f t="shared" si="17"/>
        <v>100</v>
      </c>
    </row>
    <row r="157" spans="1:258" ht="29.25" customHeight="1">
      <c r="A157" s="55" t="s">
        <v>165</v>
      </c>
      <c r="B157" s="66" t="s">
        <v>45</v>
      </c>
      <c r="C157" s="74">
        <v>12</v>
      </c>
      <c r="D157" s="40">
        <v>12</v>
      </c>
      <c r="E157" s="37">
        <f t="shared" si="16"/>
        <v>100</v>
      </c>
      <c r="F157" s="40">
        <v>12</v>
      </c>
      <c r="G157" s="38">
        <f t="shared" si="17"/>
        <v>100</v>
      </c>
      <c r="H157" s="40">
        <v>12</v>
      </c>
      <c r="I157" s="38">
        <f t="shared" si="17"/>
        <v>100</v>
      </c>
      <c r="J157" s="40">
        <v>12</v>
      </c>
      <c r="K157" s="38">
        <f t="shared" si="17"/>
        <v>100</v>
      </c>
    </row>
    <row r="158" spans="1:258" ht="22.5" customHeight="1">
      <c r="A158" s="55" t="s">
        <v>104</v>
      </c>
      <c r="B158" s="66" t="s">
        <v>48</v>
      </c>
      <c r="C158" s="74">
        <v>1208</v>
      </c>
      <c r="D158" s="40">
        <v>1208</v>
      </c>
      <c r="E158" s="37">
        <f t="shared" si="16"/>
        <v>100</v>
      </c>
      <c r="F158" s="40">
        <v>1210</v>
      </c>
      <c r="G158" s="38">
        <f t="shared" si="17"/>
        <v>100.16556291390728</v>
      </c>
      <c r="H158" s="40">
        <v>1210</v>
      </c>
      <c r="I158" s="38">
        <f t="shared" si="17"/>
        <v>100</v>
      </c>
      <c r="J158" s="40">
        <v>1210</v>
      </c>
      <c r="K158" s="38">
        <f t="shared" si="17"/>
        <v>100</v>
      </c>
    </row>
    <row r="159" spans="1:258" ht="39" customHeight="1">
      <c r="A159" s="55" t="s">
        <v>49</v>
      </c>
      <c r="B159" s="66" t="s">
        <v>16</v>
      </c>
      <c r="C159" s="78">
        <v>36.6</v>
      </c>
      <c r="D159" s="39">
        <v>36.6</v>
      </c>
      <c r="E159" s="37">
        <f t="shared" si="16"/>
        <v>100</v>
      </c>
      <c r="F159" s="39">
        <v>36.799999999999997</v>
      </c>
      <c r="G159" s="37">
        <f t="shared" si="17"/>
        <v>100.54644808743167</v>
      </c>
      <c r="H159" s="39">
        <v>36.799999999999997</v>
      </c>
      <c r="I159" s="37">
        <f t="shared" si="17"/>
        <v>100</v>
      </c>
      <c r="J159" s="39">
        <v>36.9</v>
      </c>
      <c r="K159" s="37">
        <f t="shared" si="17"/>
        <v>100.2717391304348</v>
      </c>
    </row>
    <row r="160" spans="1:258" s="20" customFormat="1" ht="64.5" customHeight="1">
      <c r="A160" s="56" t="s">
        <v>70</v>
      </c>
      <c r="B160" s="65" t="s">
        <v>45</v>
      </c>
      <c r="C160" s="74">
        <v>360</v>
      </c>
      <c r="D160" s="40">
        <v>360</v>
      </c>
      <c r="E160" s="40">
        <f t="shared" si="16"/>
        <v>100</v>
      </c>
      <c r="F160" s="40">
        <v>364</v>
      </c>
      <c r="G160" s="40">
        <f t="shared" si="17"/>
        <v>101.11111111111111</v>
      </c>
      <c r="H160" s="40">
        <v>364</v>
      </c>
      <c r="I160" s="40">
        <f t="shared" si="17"/>
        <v>100</v>
      </c>
      <c r="J160" s="40">
        <v>364</v>
      </c>
      <c r="K160" s="40">
        <f t="shared" si="17"/>
        <v>100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  <c r="IX160" s="1"/>
    </row>
    <row r="161" spans="1:258" ht="18.75">
      <c r="A161" s="61" t="s">
        <v>72</v>
      </c>
      <c r="B161" s="64"/>
      <c r="C161" s="74"/>
      <c r="D161" s="40"/>
      <c r="E161" s="37"/>
      <c r="F161" s="40"/>
      <c r="G161" s="37"/>
      <c r="H161" s="40"/>
      <c r="I161" s="37"/>
      <c r="J161" s="40"/>
      <c r="K161" s="37"/>
    </row>
    <row r="162" spans="1:258" ht="56.25">
      <c r="A162" s="54" t="s">
        <v>73</v>
      </c>
      <c r="B162" s="65" t="s">
        <v>45</v>
      </c>
      <c r="C162" s="74">
        <v>14</v>
      </c>
      <c r="D162" s="40">
        <v>14</v>
      </c>
      <c r="E162" s="40">
        <f t="shared" si="16"/>
        <v>100</v>
      </c>
      <c r="F162" s="40">
        <v>14</v>
      </c>
      <c r="G162" s="40">
        <f t="shared" si="17"/>
        <v>100</v>
      </c>
      <c r="H162" s="40">
        <v>14</v>
      </c>
      <c r="I162" s="40">
        <f t="shared" si="17"/>
        <v>100</v>
      </c>
      <c r="J162" s="40">
        <v>14</v>
      </c>
      <c r="K162" s="40">
        <f t="shared" si="17"/>
        <v>100</v>
      </c>
    </row>
    <row r="163" spans="1:258" ht="23.25" customHeight="1">
      <c r="A163" s="54" t="s">
        <v>75</v>
      </c>
      <c r="B163" s="65" t="s">
        <v>45</v>
      </c>
      <c r="C163" s="74">
        <v>63</v>
      </c>
      <c r="D163" s="40">
        <v>69</v>
      </c>
      <c r="E163" s="40">
        <f t="shared" si="16"/>
        <v>109.52380952380953</v>
      </c>
      <c r="F163" s="40">
        <v>69</v>
      </c>
      <c r="G163" s="40">
        <f t="shared" si="17"/>
        <v>100</v>
      </c>
      <c r="H163" s="40">
        <v>69</v>
      </c>
      <c r="I163" s="40">
        <f t="shared" si="17"/>
        <v>100</v>
      </c>
      <c r="J163" s="40">
        <v>69</v>
      </c>
      <c r="K163" s="40">
        <f t="shared" si="17"/>
        <v>100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  <c r="IW163" s="20"/>
      <c r="IX163" s="20"/>
    </row>
    <row r="164" spans="1:258" s="20" customFormat="1" ht="37.5" customHeight="1">
      <c r="A164" s="54" t="s">
        <v>71</v>
      </c>
      <c r="B164" s="65" t="s">
        <v>45</v>
      </c>
      <c r="C164" s="74">
        <v>283</v>
      </c>
      <c r="D164" s="40">
        <v>281</v>
      </c>
      <c r="E164" s="40">
        <f t="shared" si="16"/>
        <v>99.293286219081267</v>
      </c>
      <c r="F164" s="40">
        <v>283</v>
      </c>
      <c r="G164" s="40">
        <f t="shared" si="17"/>
        <v>100.71174377224199</v>
      </c>
      <c r="H164" s="40">
        <v>285</v>
      </c>
      <c r="I164" s="40">
        <f t="shared" si="17"/>
        <v>100.70671378091873</v>
      </c>
      <c r="J164" s="40">
        <v>285</v>
      </c>
      <c r="K164" s="40">
        <f t="shared" si="17"/>
        <v>100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</row>
    <row r="165" spans="1:258" s="20" customFormat="1" ht="24.75" customHeight="1">
      <c r="A165" s="56" t="s">
        <v>10</v>
      </c>
      <c r="B165" s="64"/>
      <c r="C165" s="74"/>
      <c r="D165" s="40"/>
      <c r="E165" s="37"/>
      <c r="F165" s="40"/>
      <c r="G165" s="37"/>
      <c r="H165" s="40"/>
      <c r="I165" s="37"/>
      <c r="J165" s="40"/>
      <c r="K165" s="3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</row>
    <row r="166" spans="1:258" ht="42.75" hidden="1" customHeight="1">
      <c r="A166" s="55" t="s">
        <v>54</v>
      </c>
      <c r="B166" s="66" t="s">
        <v>16</v>
      </c>
      <c r="C166" s="78">
        <v>97.5</v>
      </c>
      <c r="D166" s="39">
        <v>97.5</v>
      </c>
      <c r="E166" s="37">
        <f>D166/C166*100</f>
        <v>100</v>
      </c>
      <c r="F166" s="39">
        <v>97.5</v>
      </c>
      <c r="G166" s="37">
        <f t="shared" ref="G166:K166" si="20">F166/D166*100</f>
        <v>100</v>
      </c>
      <c r="H166" s="39">
        <v>97.5</v>
      </c>
      <c r="I166" s="37">
        <f t="shared" si="20"/>
        <v>100</v>
      </c>
      <c r="J166" s="39">
        <v>97.5</v>
      </c>
      <c r="K166" s="37">
        <f t="shared" si="20"/>
        <v>100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  <c r="IW166" s="20"/>
      <c r="IX166" s="20"/>
    </row>
    <row r="167" spans="1:258" ht="33" customHeight="1">
      <c r="A167" s="55" t="s">
        <v>51</v>
      </c>
      <c r="B167" s="66" t="s">
        <v>50</v>
      </c>
      <c r="C167" s="78">
        <v>19</v>
      </c>
      <c r="D167" s="39">
        <v>19</v>
      </c>
      <c r="E167" s="37">
        <f t="shared" ref="E167:E180" si="21">D167/C167*100</f>
        <v>100</v>
      </c>
      <c r="F167" s="39">
        <v>20</v>
      </c>
      <c r="G167" s="37">
        <f t="shared" ref="G167:K180" si="22">F167/D167*100</f>
        <v>105.26315789473684</v>
      </c>
      <c r="H167" s="39">
        <v>20</v>
      </c>
      <c r="I167" s="37">
        <f t="shared" si="22"/>
        <v>100</v>
      </c>
      <c r="J167" s="39">
        <v>20</v>
      </c>
      <c r="K167" s="37">
        <f t="shared" si="22"/>
        <v>100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  <c r="IX167" s="20"/>
    </row>
    <row r="168" spans="1:258" ht="37.5">
      <c r="A168" s="54" t="s">
        <v>145</v>
      </c>
      <c r="B168" s="65" t="s">
        <v>50</v>
      </c>
      <c r="C168" s="74">
        <v>52.37</v>
      </c>
      <c r="D168" s="40">
        <v>52.37</v>
      </c>
      <c r="E168" s="37">
        <f t="shared" si="21"/>
        <v>100</v>
      </c>
      <c r="F168" s="40">
        <v>52.37</v>
      </c>
      <c r="G168" s="37">
        <f t="shared" si="22"/>
        <v>100</v>
      </c>
      <c r="H168" s="40">
        <v>52.37</v>
      </c>
      <c r="I168" s="37">
        <f t="shared" si="22"/>
        <v>100</v>
      </c>
      <c r="J168" s="40">
        <v>52.37</v>
      </c>
      <c r="K168" s="37">
        <f t="shared" si="22"/>
        <v>100</v>
      </c>
    </row>
    <row r="169" spans="1:258" ht="37.5">
      <c r="A169" s="54" t="s">
        <v>146</v>
      </c>
      <c r="B169" s="65" t="s">
        <v>50</v>
      </c>
      <c r="C169" s="74">
        <v>0.1</v>
      </c>
      <c r="D169" s="40">
        <v>0.2</v>
      </c>
      <c r="E169" s="37">
        <f t="shared" si="21"/>
        <v>200</v>
      </c>
      <c r="F169" s="40">
        <v>0.2</v>
      </c>
      <c r="G169" s="37">
        <f t="shared" si="22"/>
        <v>100</v>
      </c>
      <c r="H169" s="40">
        <v>0.2</v>
      </c>
      <c r="I169" s="37">
        <f t="shared" si="22"/>
        <v>100</v>
      </c>
      <c r="J169" s="40">
        <v>0.2</v>
      </c>
      <c r="K169" s="37">
        <f t="shared" si="22"/>
        <v>100</v>
      </c>
    </row>
    <row r="170" spans="1:258" ht="37.5">
      <c r="A170" s="55" t="s">
        <v>52</v>
      </c>
      <c r="B170" s="66" t="s">
        <v>50</v>
      </c>
      <c r="C170" s="78">
        <v>2.1</v>
      </c>
      <c r="D170" s="39">
        <v>2.1</v>
      </c>
      <c r="E170" s="37">
        <f t="shared" si="21"/>
        <v>100</v>
      </c>
      <c r="F170" s="39">
        <v>2.1</v>
      </c>
      <c r="G170" s="37">
        <f t="shared" si="22"/>
        <v>100</v>
      </c>
      <c r="H170" s="39">
        <v>2.1</v>
      </c>
      <c r="I170" s="37">
        <f t="shared" si="22"/>
        <v>100</v>
      </c>
      <c r="J170" s="39">
        <v>2.1</v>
      </c>
      <c r="K170" s="37">
        <f t="shared" si="22"/>
        <v>100</v>
      </c>
    </row>
    <row r="171" spans="1:258" ht="37.5">
      <c r="A171" s="55" t="s">
        <v>53</v>
      </c>
      <c r="B171" s="66" t="s">
        <v>50</v>
      </c>
      <c r="C171" s="78">
        <v>41.96</v>
      </c>
      <c r="D171" s="39">
        <v>41.96</v>
      </c>
      <c r="E171" s="37">
        <f t="shared" si="21"/>
        <v>100</v>
      </c>
      <c r="F171" s="39">
        <v>41.96</v>
      </c>
      <c r="G171" s="37">
        <f t="shared" si="22"/>
        <v>100</v>
      </c>
      <c r="H171" s="39">
        <v>41.96</v>
      </c>
      <c r="I171" s="37">
        <f t="shared" si="22"/>
        <v>100</v>
      </c>
      <c r="J171" s="39">
        <v>41.96</v>
      </c>
      <c r="K171" s="37">
        <f t="shared" si="22"/>
        <v>100</v>
      </c>
    </row>
    <row r="172" spans="1:258" ht="18.75">
      <c r="A172" s="55" t="s">
        <v>79</v>
      </c>
      <c r="B172" s="66" t="s">
        <v>50</v>
      </c>
      <c r="C172" s="78">
        <v>41.57</v>
      </c>
      <c r="D172" s="39">
        <v>41.57</v>
      </c>
      <c r="E172" s="37">
        <f t="shared" si="21"/>
        <v>100</v>
      </c>
      <c r="F172" s="39">
        <v>42.57</v>
      </c>
      <c r="G172" s="37">
        <f t="shared" si="22"/>
        <v>102.4055809477989</v>
      </c>
      <c r="H172" s="39">
        <v>42.57</v>
      </c>
      <c r="I172" s="37">
        <f t="shared" si="22"/>
        <v>100</v>
      </c>
      <c r="J172" s="39">
        <v>42.57</v>
      </c>
      <c r="K172" s="37">
        <f t="shared" si="22"/>
        <v>100</v>
      </c>
    </row>
    <row r="173" spans="1:258" ht="56.25">
      <c r="A173" s="55" t="s">
        <v>54</v>
      </c>
      <c r="B173" s="66" t="s">
        <v>16</v>
      </c>
      <c r="C173" s="78">
        <v>97.5</v>
      </c>
      <c r="D173" s="39">
        <v>97.5</v>
      </c>
      <c r="E173" s="37">
        <f t="shared" si="21"/>
        <v>100</v>
      </c>
      <c r="F173" s="39">
        <v>97.5</v>
      </c>
      <c r="G173" s="37">
        <f t="shared" si="22"/>
        <v>100</v>
      </c>
      <c r="H173" s="39">
        <v>97.5</v>
      </c>
      <c r="I173" s="37">
        <f t="shared" si="22"/>
        <v>100</v>
      </c>
      <c r="J173" s="39">
        <v>97.5</v>
      </c>
      <c r="K173" s="37">
        <f t="shared" si="22"/>
        <v>100</v>
      </c>
    </row>
    <row r="174" spans="1:258" ht="75">
      <c r="A174" s="55" t="s">
        <v>56</v>
      </c>
      <c r="B174" s="66" t="s">
        <v>48</v>
      </c>
      <c r="C174" s="78">
        <v>415.4</v>
      </c>
      <c r="D174" s="39">
        <v>415.4</v>
      </c>
      <c r="E174" s="37">
        <f t="shared" si="21"/>
        <v>100</v>
      </c>
      <c r="F174" s="39">
        <v>416.9</v>
      </c>
      <c r="G174" s="37">
        <f t="shared" si="22"/>
        <v>100.36109773712086</v>
      </c>
      <c r="H174" s="39">
        <v>416.9</v>
      </c>
      <c r="I174" s="37">
        <f t="shared" si="22"/>
        <v>100</v>
      </c>
      <c r="J174" s="39">
        <v>416.9</v>
      </c>
      <c r="K174" s="37">
        <f t="shared" si="22"/>
        <v>100</v>
      </c>
    </row>
    <row r="175" spans="1:258" ht="112.5">
      <c r="A175" s="55" t="s">
        <v>55</v>
      </c>
      <c r="B175" s="66" t="s">
        <v>99</v>
      </c>
      <c r="C175" s="78">
        <v>27.4</v>
      </c>
      <c r="D175" s="39">
        <v>27.9</v>
      </c>
      <c r="E175" s="37">
        <f t="shared" si="21"/>
        <v>101.82481751824817</v>
      </c>
      <c r="F175" s="39">
        <v>28.5</v>
      </c>
      <c r="G175" s="37">
        <f t="shared" si="22"/>
        <v>102.15053763440861</v>
      </c>
      <c r="H175" s="39">
        <v>28.5</v>
      </c>
      <c r="I175" s="37">
        <f t="shared" si="22"/>
        <v>100</v>
      </c>
      <c r="J175" s="39">
        <v>28.5</v>
      </c>
      <c r="K175" s="37">
        <f t="shared" si="22"/>
        <v>100</v>
      </c>
    </row>
    <row r="176" spans="1:258" ht="18.75">
      <c r="A176" s="56" t="s">
        <v>95</v>
      </c>
      <c r="B176" s="65"/>
      <c r="C176" s="74"/>
      <c r="D176" s="40"/>
      <c r="E176" s="37"/>
      <c r="F176" s="40"/>
      <c r="G176" s="37"/>
      <c r="H176" s="40"/>
      <c r="I176" s="37"/>
      <c r="J176" s="40"/>
      <c r="K176" s="37"/>
    </row>
    <row r="177" spans="1:258" s="20" customFormat="1" ht="39.75" customHeight="1">
      <c r="A177" s="55" t="s">
        <v>92</v>
      </c>
      <c r="B177" s="66" t="s">
        <v>50</v>
      </c>
      <c r="C177" s="78">
        <v>0.5</v>
      </c>
      <c r="D177" s="39">
        <v>0.5</v>
      </c>
      <c r="E177" s="37">
        <f t="shared" si="21"/>
        <v>100</v>
      </c>
      <c r="F177" s="39">
        <v>0.68</v>
      </c>
      <c r="G177" s="37">
        <f t="shared" si="22"/>
        <v>136</v>
      </c>
      <c r="H177" s="39">
        <v>0.68</v>
      </c>
      <c r="I177" s="37">
        <f t="shared" si="22"/>
        <v>100</v>
      </c>
      <c r="J177" s="39">
        <v>0.68</v>
      </c>
      <c r="K177" s="37">
        <f t="shared" si="22"/>
        <v>100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</row>
    <row r="178" spans="1:258" s="20" customFormat="1" ht="37.5">
      <c r="A178" s="55" t="s">
        <v>93</v>
      </c>
      <c r="B178" s="66" t="s">
        <v>50</v>
      </c>
      <c r="C178" s="78">
        <v>2.1</v>
      </c>
      <c r="D178" s="39">
        <v>2.1</v>
      </c>
      <c r="E178" s="37">
        <f>D178/C178*100</f>
        <v>100</v>
      </c>
      <c r="F178" s="39">
        <v>2.2000000000000002</v>
      </c>
      <c r="G178" s="37">
        <f>F178/D178*100</f>
        <v>104.76190476190477</v>
      </c>
      <c r="H178" s="39">
        <v>2.2999999999999998</v>
      </c>
      <c r="I178" s="37">
        <f>H178/F178*100</f>
        <v>104.54545454545452</v>
      </c>
      <c r="J178" s="39">
        <v>2.2999999999999998</v>
      </c>
      <c r="K178" s="37">
        <f>J178/H178*100</f>
        <v>100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</row>
    <row r="179" spans="1:258" s="20" customFormat="1" ht="37.5">
      <c r="A179" s="54" t="s">
        <v>96</v>
      </c>
      <c r="B179" s="65" t="s">
        <v>97</v>
      </c>
      <c r="C179" s="74">
        <v>350</v>
      </c>
      <c r="D179" s="40">
        <v>300</v>
      </c>
      <c r="E179" s="37">
        <f t="shared" si="21"/>
        <v>85.714285714285708</v>
      </c>
      <c r="F179" s="40">
        <v>400</v>
      </c>
      <c r="G179" s="37">
        <f t="shared" si="22"/>
        <v>133.33333333333331</v>
      </c>
      <c r="H179" s="40">
        <v>400</v>
      </c>
      <c r="I179" s="37">
        <f t="shared" si="22"/>
        <v>100</v>
      </c>
      <c r="J179" s="40">
        <v>400</v>
      </c>
      <c r="K179" s="37">
        <f t="shared" si="22"/>
        <v>100</v>
      </c>
    </row>
    <row r="180" spans="1:258" s="20" customFormat="1" ht="37.5">
      <c r="A180" s="54" t="s">
        <v>98</v>
      </c>
      <c r="B180" s="65" t="s">
        <v>97</v>
      </c>
      <c r="C180" s="74">
        <v>54</v>
      </c>
      <c r="D180" s="40">
        <v>54</v>
      </c>
      <c r="E180" s="37">
        <f t="shared" si="21"/>
        <v>100</v>
      </c>
      <c r="F180" s="40">
        <v>60</v>
      </c>
      <c r="G180" s="37">
        <f t="shared" si="22"/>
        <v>111.11111111111111</v>
      </c>
      <c r="H180" s="40">
        <v>60</v>
      </c>
      <c r="I180" s="37">
        <f t="shared" si="22"/>
        <v>100</v>
      </c>
      <c r="J180" s="40">
        <v>60</v>
      </c>
      <c r="K180" s="37">
        <f t="shared" si="22"/>
        <v>100</v>
      </c>
    </row>
    <row r="181" spans="1:258" ht="18.75">
      <c r="A181" s="24"/>
      <c r="B181" s="25"/>
      <c r="C181" s="26"/>
      <c r="D181" s="26"/>
      <c r="E181" s="25"/>
      <c r="F181" s="26"/>
      <c r="G181" s="25"/>
      <c r="H181" s="26"/>
      <c r="I181" s="25"/>
      <c r="J181" s="26"/>
      <c r="K181" s="25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  <c r="IW181" s="20"/>
      <c r="IX181" s="20"/>
    </row>
    <row r="182" spans="1:258" ht="18.75">
      <c r="A182" s="24"/>
      <c r="B182" s="25"/>
      <c r="C182" s="26"/>
      <c r="D182" s="26"/>
      <c r="E182" s="25"/>
      <c r="F182" s="26"/>
      <c r="G182" s="25"/>
      <c r="H182" s="26"/>
      <c r="I182" s="25"/>
      <c r="J182" s="26"/>
      <c r="K182" s="25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  <c r="IW182" s="20"/>
      <c r="IX182" s="20"/>
    </row>
    <row r="183" spans="1:258">
      <c r="A183" s="102"/>
      <c r="B183" s="102"/>
      <c r="C183" s="102"/>
      <c r="D183" s="102"/>
      <c r="E183" s="102"/>
      <c r="F183" s="102"/>
      <c r="G183" s="102"/>
      <c r="H183" s="1"/>
      <c r="I183" s="1"/>
      <c r="J183" s="1"/>
      <c r="K183" s="1"/>
    </row>
    <row r="184" spans="1:258">
      <c r="A184" s="102"/>
      <c r="B184" s="102"/>
      <c r="C184" s="102"/>
      <c r="D184" s="102"/>
      <c r="E184" s="102"/>
      <c r="F184" s="102"/>
      <c r="G184" s="102"/>
      <c r="H184" s="1"/>
      <c r="I184" s="1"/>
      <c r="J184" s="1"/>
      <c r="K184" s="1"/>
    </row>
    <row r="185" spans="1:258">
      <c r="A185" s="102"/>
      <c r="B185" s="102"/>
      <c r="C185" s="102"/>
      <c r="D185" s="102"/>
      <c r="E185" s="102"/>
      <c r="F185" s="102"/>
      <c r="G185" s="102"/>
      <c r="H185" s="1"/>
      <c r="I185" s="1"/>
      <c r="J185" s="1"/>
      <c r="K185" s="1"/>
    </row>
    <row r="186" spans="1:258">
      <c r="A186" s="102"/>
      <c r="B186" s="102"/>
      <c r="C186" s="102"/>
      <c r="D186" s="102"/>
      <c r="E186" s="102"/>
      <c r="F186" s="102"/>
      <c r="G186" s="102"/>
      <c r="H186" s="1"/>
      <c r="I186" s="1"/>
      <c r="J186" s="1"/>
      <c r="K186" s="1"/>
    </row>
    <row r="187" spans="1:258">
      <c r="A187" s="102"/>
      <c r="B187" s="102"/>
      <c r="C187" s="102"/>
      <c r="D187" s="102"/>
      <c r="E187" s="102"/>
      <c r="F187" s="102"/>
      <c r="G187" s="102"/>
      <c r="H187" s="1"/>
      <c r="I187" s="1"/>
      <c r="J187" s="1"/>
      <c r="K187" s="1"/>
    </row>
    <row r="188" spans="1:258">
      <c r="A188" s="102"/>
      <c r="B188" s="102"/>
      <c r="C188" s="102"/>
      <c r="D188" s="102"/>
      <c r="E188" s="102"/>
      <c r="F188" s="102"/>
      <c r="G188" s="102"/>
      <c r="H188" s="1"/>
      <c r="I188" s="1"/>
      <c r="J188" s="1"/>
      <c r="K188" s="1"/>
    </row>
    <row r="189" spans="1:258">
      <c r="A189" s="102"/>
      <c r="B189" s="102"/>
      <c r="C189" s="102"/>
      <c r="D189" s="102"/>
      <c r="E189" s="102"/>
      <c r="F189" s="102"/>
      <c r="G189" s="102"/>
      <c r="H189" s="1"/>
      <c r="I189" s="1"/>
      <c r="J189" s="1"/>
      <c r="K189" s="1"/>
    </row>
    <row r="190" spans="1:258" ht="18.75">
      <c r="A190" s="15"/>
      <c r="B190" s="16"/>
      <c r="C190" s="17"/>
      <c r="D190" s="17"/>
      <c r="E190" s="18"/>
      <c r="F190" s="17"/>
      <c r="G190" s="19"/>
      <c r="H190" s="17"/>
      <c r="I190" s="19"/>
      <c r="J190" s="17"/>
      <c r="K190" s="19"/>
    </row>
    <row r="191" spans="1:258" ht="18.75">
      <c r="A191" s="21"/>
      <c r="B191" s="22"/>
      <c r="C191" s="23"/>
      <c r="D191" s="23"/>
      <c r="E191" s="22"/>
      <c r="F191" s="23"/>
      <c r="G191" s="22"/>
      <c r="H191" s="23"/>
      <c r="I191" s="22"/>
      <c r="J191" s="23"/>
      <c r="K191" s="22"/>
    </row>
    <row r="192" spans="1:258" ht="18.75">
      <c r="A192" s="21" t="s">
        <v>184</v>
      </c>
      <c r="B192" s="22"/>
      <c r="C192" s="23"/>
      <c r="D192" s="23"/>
      <c r="E192" s="22"/>
      <c r="F192" s="94"/>
      <c r="G192" s="94"/>
      <c r="H192" s="1"/>
      <c r="I192" s="1"/>
      <c r="J192" s="90" t="s">
        <v>183</v>
      </c>
      <c r="K192" s="90"/>
    </row>
    <row r="193" spans="1:11" ht="18.75">
      <c r="A193" s="21" t="s">
        <v>120</v>
      </c>
      <c r="B193" s="22"/>
      <c r="C193" s="23"/>
      <c r="D193" s="23"/>
      <c r="E193" s="22"/>
      <c r="F193" s="23"/>
      <c r="G193" s="22"/>
      <c r="H193" s="23"/>
      <c r="I193" s="22"/>
      <c r="J193" s="23"/>
      <c r="K193" s="22"/>
    </row>
    <row r="194" spans="1:11" ht="15">
      <c r="A194" s="11"/>
      <c r="B194" s="4"/>
      <c r="C194" s="5"/>
      <c r="D194" s="5"/>
      <c r="E194" s="7"/>
      <c r="F194" s="5"/>
      <c r="G194" s="7"/>
      <c r="H194" s="5"/>
      <c r="I194" s="7"/>
      <c r="J194" s="5"/>
      <c r="K194" s="7"/>
    </row>
  </sheetData>
  <mergeCells count="16">
    <mergeCell ref="A13:H13"/>
    <mergeCell ref="F192:G192"/>
    <mergeCell ref="A12:G12"/>
    <mergeCell ref="A16:A17"/>
    <mergeCell ref="E16:E17"/>
    <mergeCell ref="G16:G17"/>
    <mergeCell ref="B16:B17"/>
    <mergeCell ref="A15:G15"/>
    <mergeCell ref="A183:G189"/>
    <mergeCell ref="I7:J7"/>
    <mergeCell ref="I8:J8"/>
    <mergeCell ref="I9:K9"/>
    <mergeCell ref="I11:K11"/>
    <mergeCell ref="J192:K192"/>
    <mergeCell ref="I16:I17"/>
    <mergeCell ref="K16:K17"/>
  </mergeCells>
  <phoneticPr fontId="1" type="noConversion"/>
  <printOptions horizontalCentered="1"/>
  <pageMargins left="0.59055118110236227" right="0.39370078740157483" top="0.78740157480314965" bottom="0.78740157480314965" header="0.78740157480314965" footer="0.51181102362204722"/>
  <pageSetup paperSize="9" scale="59" orientation="landscape" r:id="rId1"/>
  <headerFooter alignWithMargins="0">
    <oddFooter>&amp;R&amp;P</oddFooter>
  </headerFooter>
  <rowBreaks count="1" manualBreakCount="1">
    <brk id="9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Fin</cp:lastModifiedBy>
  <cp:lastPrinted>2016-10-31T11:03:25Z</cp:lastPrinted>
  <dcterms:created xsi:type="dcterms:W3CDTF">2006-05-06T07:58:30Z</dcterms:created>
  <dcterms:modified xsi:type="dcterms:W3CDTF">2016-11-22T10:44:43Z</dcterms:modified>
</cp:coreProperties>
</file>