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40" windowHeight="11160" activeTab="1"/>
  </bookViews>
  <sheets>
    <sheet name="Диаграмма1" sheetId="2" r:id="rId1"/>
    <sheet name="1" sheetId="1" r:id="rId2"/>
  </sheets>
  <definedNames>
    <definedName name="_xlnm.Print_Area" localSheetId="1">'1'!$A$1:$H$57</definedName>
  </definedNames>
  <calcPr calcId="125725"/>
</workbook>
</file>

<file path=xl/calcChain.xml><?xml version="1.0" encoding="utf-8"?>
<calcChain xmlns="http://schemas.openxmlformats.org/spreadsheetml/2006/main">
  <c r="F11" i="1"/>
  <c r="F10"/>
  <c r="F9"/>
  <c r="F8"/>
  <c r="F7"/>
  <c r="F12"/>
  <c r="C25"/>
  <c r="C68"/>
  <c r="E15"/>
  <c r="E38" l="1"/>
  <c r="C38"/>
  <c r="F36"/>
  <c r="F37"/>
  <c r="F39"/>
  <c r="F40"/>
  <c r="F38" l="1"/>
  <c r="F42"/>
  <c r="F16" l="1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41"/>
  <c r="F43"/>
  <c r="F45"/>
  <c r="F46"/>
  <c r="F47"/>
  <c r="F48"/>
  <c r="F49"/>
  <c r="F50"/>
  <c r="F51"/>
  <c r="D44"/>
  <c r="E44"/>
  <c r="C15" l="1"/>
  <c r="D25"/>
  <c r="E25"/>
  <c r="E52" s="1"/>
  <c r="F15" l="1"/>
  <c r="F25"/>
  <c r="C44"/>
  <c r="C52" s="1"/>
  <c r="F44" l="1"/>
  <c r="C13"/>
  <c r="C53" s="1"/>
  <c r="D13"/>
  <c r="E13"/>
  <c r="D53" l="1"/>
  <c r="E53"/>
  <c r="E68"/>
  <c r="E71" l="1"/>
  <c r="F52"/>
  <c r="B13"/>
  <c r="B53" l="1"/>
  <c r="C71" s="1"/>
  <c r="F53" l="1"/>
</calcChain>
</file>

<file path=xl/sharedStrings.xml><?xml version="1.0" encoding="utf-8"?>
<sst xmlns="http://schemas.openxmlformats.org/spreadsheetml/2006/main" count="96" uniqueCount="93">
  <si>
    <t>Итого</t>
  </si>
  <si>
    <t>Всего по краевым и поселенческим программам</t>
  </si>
  <si>
    <t>Краевой бюджет</t>
  </si>
  <si>
    <t xml:space="preserve"> Местный бюджет/ софинансирование для КБ</t>
  </si>
  <si>
    <t>Финансирование (тыс. руб.)</t>
  </si>
  <si>
    <t>Сенного сельского поселения Темрюкского района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</si>
  <si>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</si>
  <si>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</si>
  <si>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</si>
  <si>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</si>
  <si>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</si>
  <si>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</si>
  <si>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</si>
  <si>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</si>
  <si>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</si>
  <si>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</si>
  <si>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</si>
  <si>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</si>
  <si>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</si>
  <si>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</si>
  <si>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</si>
  <si>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</si>
  <si>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</si>
  <si>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</si>
  <si>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</si>
  <si>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</si>
  <si>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</si>
  <si>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</si>
  <si>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</si>
  <si>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</si>
  <si>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</si>
  <si>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</si>
  <si>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</si>
  <si>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</si>
  <si>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</si>
  <si>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</si>
  <si>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</si>
  <si>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</si>
  <si>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</si>
  <si>
    <t>«Предупреждение и ликвидация чрезвычайных ситуаций на территории Сенного сельского поселения Темрюкского района»</t>
  </si>
  <si>
    <t>Отношение фактических расходов к плановым, %</t>
  </si>
  <si>
    <t xml:space="preserve">Наименование программы, подпрограммы, мероприятия (в соответствии с программой) </t>
  </si>
  <si>
    <t>Причины невыполнения мероприятий</t>
  </si>
  <si>
    <t>Уточненный план (на отчетную дату)</t>
  </si>
  <si>
    <t>Фактические расходы на отчетную дату</t>
  </si>
  <si>
    <t>Перечень программных мероприятий (достигнутый целевой показатель)</t>
  </si>
  <si>
    <t>уточнение похоз. книг, сшив документов, Приобретение похозяйственных  книг</t>
  </si>
  <si>
    <t>Муниципальная программа "Противодействие коррупции в Сенном  сельском поселении Темрюкского района</t>
  </si>
  <si>
    <t>Муниципальная программа «Повышение безопасности дорожного движения на территории Сенного сельского поселения Темрюкского района»</t>
  </si>
  <si>
    <t>копменсационные выплаты членам ТОС 6 чел.</t>
  </si>
  <si>
    <t xml:space="preserve">муниципальная программа «Формированиекомфортной городской среды с Сенном сельском поселении Темрюкского района»
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</si>
  <si>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 (газета Тамань)</t>
  </si>
  <si>
    <t>создание информационных стендов, 1 шт</t>
  </si>
  <si>
    <t>"Строительство,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</si>
  <si>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 xml:space="preserve"> </t>
  </si>
  <si>
    <t>подпрограмма "Прочие мероприятия по благоустройству"</t>
  </si>
  <si>
    <t>подпрограмма "Уличное освещение"</t>
  </si>
  <si>
    <t>Муниципальная программа Благоустройство и озеленение  Сенного сельского поселения Темрюкского района»</t>
  </si>
  <si>
    <t xml:space="preserve">подпрограмма «Обеспечение деятельности МБУ по благоустройству и озеленению"
</t>
  </si>
  <si>
    <t>Проектно-сметная документация (изготовление проектов, составление смет, изготовление топосъёмок, прохождение госэкспертизы), строительство парка п. Сенной ул. Набережная 101а</t>
  </si>
  <si>
    <t>Дератизация, отлов безнадзорных животных), приобретение и установка  лавок 10 шт., приобретение и установка урн 10 шт.</t>
  </si>
  <si>
    <t>Субсидии из краевого бюджета  на дополнительную помощь местным бюджетам для решения социально значимых вопросов местного значения</t>
  </si>
  <si>
    <t>Субсидии из краевого бюджета  на реализацию государственной программы "Формирование современной городской среды"</t>
  </si>
  <si>
    <t>Субсидии из краевого бюджета  на капитальный ремонт  и ремонт автомобильных дорог общего пользования местного значения в рамках государственной программы "Развитие сети автомобильных дорог Краснодарского края"</t>
  </si>
  <si>
    <t>Дотации на поощрение победителей краевого конкурса на звание "Лучший орган территориального общественного самоуправления" в рамках реализации государственной программы "Региональная политика и развитие гражданского общества"</t>
  </si>
  <si>
    <t>Исполняющий обязанности главы Сенного сельского поселения Темрюкского района</t>
  </si>
  <si>
    <t>С.Г. Дружинин</t>
  </si>
  <si>
    <t>Государственные программы Краснодарского края</t>
  </si>
  <si>
    <t>Муниципальные программы  Сенного сельского поселения Темрюкского района</t>
  </si>
  <si>
    <r>
      <rPr>
        <sz val="12"/>
        <rFont val="Times New Roman"/>
        <family val="1"/>
        <charset val="204"/>
      </rPr>
      <t>Выполнен</t>
    </r>
    <r>
      <rPr>
        <sz val="12"/>
        <color indexed="8"/>
        <rFont val="Times New Roman"/>
        <family val="1"/>
        <charset val="204"/>
      </rPr>
      <t xml:space="preserve"> ремонт: ул. Садовая от ул. Лермонтова до дома 34 в п. Сенном(протяженность 0,368 км), ул. 383 Стрелковой дивизии дивизии от ул. Ленина до переулка Солнечного в п. Приморский (протяженность 0,330 км)</t>
    </r>
  </si>
  <si>
    <t>Установка входной двери для маломобильных граждан в администрации</t>
  </si>
  <si>
    <r>
      <rPr>
        <sz val="12"/>
        <rFont val="Times New Roman"/>
        <family val="1"/>
        <charset val="204"/>
      </rPr>
      <t xml:space="preserve">Приобретено и установлено 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оборудование для современных, активных и индивидуальных видов спорта (двухуровневая мини рампа) в парке по ул. Набережная 101а</t>
    </r>
  </si>
  <si>
    <r>
      <rPr>
        <sz val="12"/>
        <rFont val="Times New Roman"/>
        <family val="1"/>
        <charset val="204"/>
      </rPr>
      <t>Приобретен и установлен дет</t>
    </r>
    <r>
      <rPr>
        <sz val="12"/>
        <color rgb="FF000000"/>
        <rFont val="Times New Roman"/>
        <family val="1"/>
        <charset val="204"/>
      </rPr>
      <t>ский игровой комплекс с подвесным мостиком в  п. Сенном по ул. Кулакова Темрюкского района</t>
    </r>
  </si>
  <si>
    <t>Приобретение материальных запасов в количестве 3 штук (противогазы)</t>
  </si>
  <si>
    <t>Приобретение пожарного инвентаря (5 огнетушителей, 5 гидрантов, 2 пожарных рукава)</t>
  </si>
  <si>
    <t>Приобретение и установка видеонаблюдения по улице Набережная 101а (4 камеры, 2 антенны, 1 регистратор)</t>
  </si>
  <si>
    <r>
      <t>Изготовление листовок, агитационных материалов на тему противодействие коррупции (</t>
    </r>
    <r>
      <rPr>
        <sz val="12"/>
        <rFont val="Times New Roman"/>
        <family val="1"/>
        <charset val="204"/>
      </rPr>
      <t>350 штук)</t>
    </r>
  </si>
  <si>
    <t>ремонт дорог(ул. Ленина в пос. Сенной с обустройством ливневой канализации, ул.Набережная от ул. Энтузиастов до ул. 50 лет Октября в п. Приморский; ямочный ремонт п.Сенной) 1980 п.м.</t>
  </si>
  <si>
    <t>Трудоустройство несовершиннолетних и педагогов организаторов (2 педагога, 18 подростков)</t>
  </si>
  <si>
    <t xml:space="preserve">Содержание уличного освещения </t>
  </si>
  <si>
    <t>Организация и проведение праздничных мероприятий, чествование почетных жителей, сувенирная продукция</t>
  </si>
  <si>
    <r>
      <rPr>
        <sz val="12"/>
        <rFont val="Times New Roman"/>
        <family val="1"/>
        <charset val="204"/>
      </rPr>
      <t>Выполнено</t>
    </r>
    <r>
      <rPr>
        <sz val="12"/>
        <color indexed="8"/>
        <rFont val="Times New Roman"/>
        <family val="1"/>
        <charset val="204"/>
      </rPr>
      <t xml:space="preserve"> строительство парка в  поселке Сенной ул. Набережная 101 А.</t>
    </r>
    <r>
      <rPr>
        <sz val="12"/>
        <color rgb="FF0070C0"/>
        <rFont val="Times New Roman"/>
        <family val="1"/>
        <charset val="204"/>
      </rPr>
      <t xml:space="preserve"> </t>
    </r>
  </si>
  <si>
    <r>
      <t>благоустройство поселения (озеленение, посадка цветов,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обрезка деревьев, покос травы)</t>
    </r>
  </si>
  <si>
    <t>Приобретение 3 баннеров</t>
  </si>
  <si>
    <t xml:space="preserve">Обязательства по муниципальному контракту исполнены. В результате проведенных торгов сложилась экономия средств из краевого бюджета в сумме - 1405,4 тыс. руб.). </t>
  </si>
  <si>
    <t xml:space="preserve">Обеспечение безопасности дорожного движения (проект организации дорожного движения). Разработан и согласован. </t>
  </si>
  <si>
    <t>изготовление информационных материалов 500 шт.</t>
  </si>
  <si>
    <t>Развитие водоснабжения  в Сенном сельском поселении Темрюкского района (покупка мат. запасов: трубы, фитинги)</t>
  </si>
  <si>
    <t>Комплектование книжного фонда (34 шт.)</t>
  </si>
  <si>
    <t xml:space="preserve">Отремонтировано памятников в пос. Приморский 1 шт, в п. Сенной 2 шт, строительство мемориала п. Сенной </t>
  </si>
  <si>
    <t>Выплата пенсионного обеспечения за выслугу лет 3 чел.</t>
  </si>
  <si>
    <t>Организация и проведение спортивных мероприятий, ремонт спортплощадки Приморский, строительсво спортплощадки в п. Приморский,призы, мячи, сетки, футболки</t>
  </si>
  <si>
    <t>Информация об исполнении муниципальных целевых программ на 01.01.2020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</si>
</sst>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4" fontId="3" fillId="0" borderId="0" xfId="0" applyNumberFormat="1" applyFont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4" fontId="3" fillId="2" borderId="0" xfId="0" applyNumberFormat="1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3" fillId="2" borderId="0" xfId="0" applyFont="1" applyFill="1"/>
    <xf numFmtId="0" fontId="7" fillId="2" borderId="0" xfId="0" applyFont="1" applyFill="1"/>
    <xf numFmtId="0" fontId="1" fillId="2" borderId="1" xfId="0" applyFont="1" applyFill="1" applyBorder="1" applyAlignment="1">
      <alignment horizontal="left" vertical="top" wrapText="1"/>
    </xf>
    <xf numFmtId="4" fontId="3" fillId="2" borderId="0" xfId="0" applyNumberFormat="1" applyFont="1" applyFill="1"/>
    <xf numFmtId="0" fontId="4" fillId="2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" fontId="11" fillId="0" borderId="0" xfId="0" applyNumberFormat="1" applyFont="1"/>
    <xf numFmtId="0" fontId="1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justify" vertical="top"/>
    </xf>
    <xf numFmtId="0" fontId="13" fillId="0" borderId="8" xfId="0" applyFont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" fontId="11" fillId="0" borderId="0" xfId="0" applyNumberFormat="1" applyFont="1" applyAlignment="1">
      <alignment vertical="top"/>
    </xf>
    <xf numFmtId="0" fontId="11" fillId="0" borderId="0" xfId="0" applyFont="1"/>
    <xf numFmtId="0" fontId="1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165" fontId="9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'1'!$C$15:$C$50</c:f>
              <c:numCache>
                <c:formatCode>#,##0.0</c:formatCode>
                <c:ptCount val="33"/>
                <c:pt idx="0">
                  <c:v>10768.683789999999</c:v>
                </c:pt>
                <c:pt idx="1">
                  <c:v>3828.0857299999998</c:v>
                </c:pt>
                <c:pt idx="2">
                  <c:v>227.35</c:v>
                </c:pt>
                <c:pt idx="3">
                  <c:v>2380.9630000000002</c:v>
                </c:pt>
                <c:pt idx="4">
                  <c:v>4172.8850599999996</c:v>
                </c:pt>
                <c:pt idx="5">
                  <c:v>159.4</c:v>
                </c:pt>
                <c:pt idx="6">
                  <c:v>121.65554</c:v>
                </c:pt>
                <c:pt idx="7">
                  <c:v>176.11699999999999</c:v>
                </c:pt>
                <c:pt idx="8">
                  <c:v>554.56421999999998</c:v>
                </c:pt>
                <c:pt idx="9">
                  <c:v>34.9</c:v>
                </c:pt>
                <c:pt idx="10">
                  <c:v>149.71899999999999</c:v>
                </c:pt>
                <c:pt idx="11">
                  <c:v>9.7200000000000006</c:v>
                </c:pt>
                <c:pt idx="12">
                  <c:v>36</c:v>
                </c:pt>
                <c:pt idx="13">
                  <c:v>93.998999999999995</c:v>
                </c:pt>
                <c:pt idx="14">
                  <c:v>10</c:v>
                </c:pt>
                <c:pt idx="15">
                  <c:v>5.25</c:v>
                </c:pt>
                <c:pt idx="16">
                  <c:v>334.48381999999998</c:v>
                </c:pt>
                <c:pt idx="17">
                  <c:v>6835.5795799999996</c:v>
                </c:pt>
                <c:pt idx="18">
                  <c:v>4</c:v>
                </c:pt>
                <c:pt idx="19">
                  <c:v>290.70530000000002</c:v>
                </c:pt>
                <c:pt idx="20">
                  <c:v>9415.6226200000001</c:v>
                </c:pt>
                <c:pt idx="21">
                  <c:v>1640.0868399999999</c:v>
                </c:pt>
                <c:pt idx="22">
                  <c:v>354.7</c:v>
                </c:pt>
                <c:pt idx="23">
                  <c:v>7420.8357800000003</c:v>
                </c:pt>
                <c:pt idx="24">
                  <c:v>2512.97831</c:v>
                </c:pt>
                <c:pt idx="25">
                  <c:v>95.329610000000002</c:v>
                </c:pt>
                <c:pt idx="26">
                  <c:v>8617.3829999999998</c:v>
                </c:pt>
                <c:pt idx="27">
                  <c:v>8587.3829999999998</c:v>
                </c:pt>
                <c:pt idx="28">
                  <c:v>30</c:v>
                </c:pt>
                <c:pt idx="29">
                  <c:v>400</c:v>
                </c:pt>
                <c:pt idx="30">
                  <c:v>559.37742000000003</c:v>
                </c:pt>
                <c:pt idx="31">
                  <c:v>108</c:v>
                </c:pt>
                <c:pt idx="32">
                  <c:v>3276.54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FE-44EC-B239-E1D6EC93DEAD}"/>
            </c:ext>
          </c:extLst>
        </c:ser>
        <c:axId val="80807424"/>
        <c:axId val="80808960"/>
      </c:barChart>
      <c:catAx>
        <c:axId val="80807424"/>
        <c:scaling>
          <c:orientation val="minMax"/>
        </c:scaling>
        <c:axPos val="b"/>
        <c:tickLblPos val="nextTo"/>
        <c:crossAx val="80808960"/>
        <c:crosses val="autoZero"/>
        <c:auto val="1"/>
        <c:lblAlgn val="ctr"/>
        <c:lblOffset val="100"/>
      </c:catAx>
      <c:valAx>
        <c:axId val="80808960"/>
        <c:scaling>
          <c:orientation val="minMax"/>
        </c:scaling>
        <c:axPos val="l"/>
        <c:majorGridlines/>
        <c:numFmt formatCode="#,##0.0" sourceLinked="1"/>
        <c:tickLblPos val="nextTo"/>
        <c:crossAx val="8080742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tabSelected="1" topLeftCell="A10" workbookViewId="0">
      <selection activeCell="F10" sqref="F10"/>
    </sheetView>
  </sheetViews>
  <sheetFormatPr defaultRowHeight="15"/>
  <cols>
    <col min="1" max="1" width="44" style="34" customWidth="1"/>
    <col min="2" max="2" width="10.140625" style="10" customWidth="1"/>
    <col min="3" max="3" width="12.140625" style="10" customWidth="1"/>
    <col min="4" max="4" width="10.85546875" style="10" customWidth="1"/>
    <col min="5" max="5" width="13.7109375" style="10" customWidth="1"/>
    <col min="6" max="6" width="12.85546875" style="82" customWidth="1"/>
    <col min="7" max="7" width="35" style="9" customWidth="1"/>
    <col min="8" max="8" width="23.140625" style="9" customWidth="1"/>
    <col min="9" max="9" width="8.140625" style="11" customWidth="1"/>
    <col min="10" max="10" width="9.140625" style="11"/>
    <col min="11" max="11" width="13.42578125" style="8" customWidth="1"/>
    <col min="12" max="16384" width="9.140625" style="8"/>
  </cols>
  <sheetData>
    <row r="1" spans="1:11" ht="18" customHeight="1">
      <c r="A1" s="66" t="s">
        <v>92</v>
      </c>
      <c r="B1" s="66"/>
      <c r="C1" s="66"/>
      <c r="D1" s="66"/>
      <c r="E1" s="66"/>
      <c r="F1" s="66"/>
      <c r="G1" s="66"/>
      <c r="H1" s="66"/>
    </row>
    <row r="2" spans="1:11" ht="34.5" customHeight="1">
      <c r="A2" s="67" t="s">
        <v>5</v>
      </c>
      <c r="B2" s="67"/>
      <c r="C2" s="67"/>
      <c r="D2" s="67"/>
      <c r="E2" s="67"/>
      <c r="F2" s="67"/>
      <c r="G2" s="67"/>
      <c r="H2" s="67"/>
    </row>
    <row r="3" spans="1:11" ht="15.75">
      <c r="A3" s="70" t="s">
        <v>41</v>
      </c>
      <c r="B3" s="68" t="s">
        <v>4</v>
      </c>
      <c r="C3" s="68"/>
      <c r="D3" s="68"/>
      <c r="E3" s="68"/>
      <c r="F3" s="74" t="s">
        <v>40</v>
      </c>
      <c r="G3" s="69" t="s">
        <v>45</v>
      </c>
      <c r="H3" s="69" t="s">
        <v>42</v>
      </c>
    </row>
    <row r="4" spans="1:11" ht="32.25" customHeight="1">
      <c r="A4" s="70"/>
      <c r="B4" s="71" t="s">
        <v>43</v>
      </c>
      <c r="C4" s="72"/>
      <c r="D4" s="73" t="s">
        <v>44</v>
      </c>
      <c r="E4" s="73"/>
      <c r="F4" s="75"/>
      <c r="G4" s="69"/>
      <c r="H4" s="69"/>
    </row>
    <row r="5" spans="1:11" ht="108" customHeight="1">
      <c r="A5" s="70"/>
      <c r="B5" s="28" t="s">
        <v>2</v>
      </c>
      <c r="C5" s="28" t="s">
        <v>3</v>
      </c>
      <c r="D5" s="28" t="s">
        <v>2</v>
      </c>
      <c r="E5" s="28" t="s">
        <v>3</v>
      </c>
      <c r="F5" s="76"/>
      <c r="G5" s="69"/>
      <c r="H5" s="69"/>
      <c r="K5" s="10"/>
    </row>
    <row r="6" spans="1:11" s="60" customFormat="1" ht="35.25" customHeight="1">
      <c r="A6" s="64" t="s">
        <v>67</v>
      </c>
      <c r="B6" s="55"/>
      <c r="C6" s="56"/>
      <c r="D6" s="55"/>
      <c r="E6" s="56"/>
      <c r="F6" s="63"/>
      <c r="G6" s="57"/>
      <c r="H6" s="58"/>
      <c r="I6" s="59"/>
      <c r="J6" s="59"/>
    </row>
    <row r="7" spans="1:11" ht="205.5" customHeight="1">
      <c r="A7" s="30" t="s">
        <v>63</v>
      </c>
      <c r="B7" s="2">
        <v>5599.3</v>
      </c>
      <c r="C7" s="3">
        <v>315.62338999999997</v>
      </c>
      <c r="D7" s="2">
        <v>4193.8761400000003</v>
      </c>
      <c r="E7" s="3">
        <v>315.62338999999997</v>
      </c>
      <c r="F7" s="77">
        <f>(D7+E7)/(B7+C7)*100</f>
        <v>76.239356499932626</v>
      </c>
      <c r="G7" s="61" t="s">
        <v>69</v>
      </c>
      <c r="H7" s="65" t="s">
        <v>84</v>
      </c>
    </row>
    <row r="8" spans="1:11" ht="63">
      <c r="A8" s="30" t="s">
        <v>62</v>
      </c>
      <c r="B8" s="4">
        <v>6431</v>
      </c>
      <c r="C8" s="4">
        <v>1046.8900000000001</v>
      </c>
      <c r="D8" s="4">
        <v>6431</v>
      </c>
      <c r="E8" s="4">
        <v>1046.8900000000001</v>
      </c>
      <c r="F8" s="77">
        <f t="shared" ref="F8:F11" si="0">(D8+E8)/(B8+C8)*100</f>
        <v>100</v>
      </c>
      <c r="G8" s="1" t="s">
        <v>81</v>
      </c>
      <c r="H8" s="1"/>
    </row>
    <row r="9" spans="1:11" ht="53.25" hidden="1" customHeight="1">
      <c r="A9" s="30"/>
      <c r="B9" s="37"/>
      <c r="C9" s="41"/>
      <c r="D9" s="37"/>
      <c r="E9" s="41"/>
      <c r="F9" s="78" t="e">
        <f t="shared" si="0"/>
        <v>#DIV/0!</v>
      </c>
      <c r="G9" s="49"/>
      <c r="H9" s="36"/>
    </row>
    <row r="10" spans="1:11" s="23" customFormat="1" ht="94.5">
      <c r="A10" s="30" t="s">
        <v>61</v>
      </c>
      <c r="B10" s="38">
        <v>700</v>
      </c>
      <c r="C10" s="38">
        <v>0</v>
      </c>
      <c r="D10" s="38">
        <v>700</v>
      </c>
      <c r="E10" s="38">
        <v>0</v>
      </c>
      <c r="F10" s="77">
        <f t="shared" si="0"/>
        <v>100</v>
      </c>
      <c r="G10" s="13" t="s">
        <v>71</v>
      </c>
      <c r="H10" s="13"/>
      <c r="I10" s="14"/>
      <c r="J10" s="14"/>
    </row>
    <row r="11" spans="1:11" ht="109.5" customHeight="1">
      <c r="A11" s="25" t="s">
        <v>64</v>
      </c>
      <c r="B11" s="37">
        <v>531.1</v>
      </c>
      <c r="C11" s="37"/>
      <c r="D11" s="38">
        <v>531.1</v>
      </c>
      <c r="E11" s="38"/>
      <c r="F11" s="77">
        <f t="shared" si="0"/>
        <v>100</v>
      </c>
      <c r="G11" s="62" t="s">
        <v>72</v>
      </c>
      <c r="H11" s="21"/>
    </row>
    <row r="12" spans="1:11" ht="15.75" hidden="1">
      <c r="A12" s="30"/>
      <c r="B12" s="37"/>
      <c r="C12" s="37"/>
      <c r="D12" s="37"/>
      <c r="E12" s="37"/>
      <c r="F12" s="77" t="e">
        <f t="shared" ref="F12" si="1">D12/B12*100</f>
        <v>#DIV/0!</v>
      </c>
      <c r="G12" s="1"/>
      <c r="H12" s="1"/>
    </row>
    <row r="13" spans="1:11" ht="15.75">
      <c r="A13" s="17" t="s">
        <v>0</v>
      </c>
      <c r="B13" s="39">
        <f>SUM(B7:B12)</f>
        <v>13261.4</v>
      </c>
      <c r="C13" s="39">
        <f>SUM(C7:C12)</f>
        <v>1362.5133900000001</v>
      </c>
      <c r="D13" s="39">
        <f>SUM(D7:D12)</f>
        <v>11855.976140000001</v>
      </c>
      <c r="E13" s="39">
        <f>SUM(E7:E12)</f>
        <v>1362.5133900000001</v>
      </c>
      <c r="F13" s="79"/>
      <c r="G13" s="15"/>
      <c r="H13" s="15"/>
    </row>
    <row r="14" spans="1:11" ht="46.5" customHeight="1">
      <c r="A14" s="64" t="s">
        <v>68</v>
      </c>
      <c r="B14" s="37"/>
      <c r="C14" s="37"/>
      <c r="D14" s="37"/>
      <c r="E14" s="37"/>
      <c r="F14" s="77"/>
      <c r="G14" s="15"/>
      <c r="H14" s="15"/>
    </row>
    <row r="15" spans="1:11" ht="65.25" customHeight="1">
      <c r="A15" s="17" t="s">
        <v>23</v>
      </c>
      <c r="B15" s="37"/>
      <c r="C15" s="42">
        <f>SUM(C16:C20)</f>
        <v>10768.683789999999</v>
      </c>
      <c r="D15" s="42"/>
      <c r="E15" s="42">
        <f t="shared" ref="E15" si="2">SUM(E16:E20)</f>
        <v>10768.683789999999</v>
      </c>
      <c r="F15" s="77">
        <f t="shared" ref="F15:F53" si="3">E15/C15*100</f>
        <v>100</v>
      </c>
      <c r="G15" s="15"/>
      <c r="H15" s="15"/>
      <c r="K15" s="10"/>
    </row>
    <row r="16" spans="1:11" s="23" customFormat="1" ht="36.75" customHeight="1">
      <c r="A16" s="25" t="s">
        <v>6</v>
      </c>
      <c r="B16" s="38"/>
      <c r="C16" s="43">
        <v>3828.0857299999998</v>
      </c>
      <c r="D16" s="43"/>
      <c r="E16" s="43">
        <v>3828.0857299999998</v>
      </c>
      <c r="F16" s="77">
        <f t="shared" si="3"/>
        <v>100</v>
      </c>
      <c r="G16" s="13" t="s">
        <v>7</v>
      </c>
      <c r="H16" s="13"/>
      <c r="I16" s="14"/>
      <c r="J16" s="14"/>
      <c r="K16" s="26"/>
    </row>
    <row r="17" spans="1:10" s="23" customFormat="1" ht="126.75" customHeight="1">
      <c r="A17" s="27" t="s">
        <v>8</v>
      </c>
      <c r="B17" s="43"/>
      <c r="C17" s="43">
        <v>227.35</v>
      </c>
      <c r="D17" s="43"/>
      <c r="E17" s="43">
        <v>227.35</v>
      </c>
      <c r="F17" s="77">
        <f t="shared" si="3"/>
        <v>100</v>
      </c>
      <c r="G17" s="50" t="s">
        <v>9</v>
      </c>
      <c r="H17" s="50"/>
      <c r="I17" s="14"/>
      <c r="J17" s="14"/>
    </row>
    <row r="18" spans="1:10" s="23" customFormat="1" ht="31.5">
      <c r="A18" s="25" t="s">
        <v>10</v>
      </c>
      <c r="B18" s="38"/>
      <c r="C18" s="43">
        <v>2380.9630000000002</v>
      </c>
      <c r="D18" s="43"/>
      <c r="E18" s="43">
        <v>2380.9630000000002</v>
      </c>
      <c r="F18" s="77">
        <f t="shared" si="3"/>
        <v>100</v>
      </c>
      <c r="G18" s="13" t="s">
        <v>11</v>
      </c>
      <c r="H18" s="13"/>
      <c r="I18" s="14"/>
      <c r="J18" s="14"/>
    </row>
    <row r="19" spans="1:10" s="23" customFormat="1" ht="50.25" customHeight="1">
      <c r="A19" s="25" t="s">
        <v>12</v>
      </c>
      <c r="B19" s="38"/>
      <c r="C19" s="43">
        <v>4172.8850599999996</v>
      </c>
      <c r="D19" s="43"/>
      <c r="E19" s="43">
        <v>4172.8850599999996</v>
      </c>
      <c r="F19" s="77">
        <f t="shared" si="3"/>
        <v>100</v>
      </c>
      <c r="G19" s="13" t="s">
        <v>13</v>
      </c>
      <c r="H19" s="13"/>
      <c r="I19" s="14"/>
      <c r="J19" s="14"/>
    </row>
    <row r="20" spans="1:10" s="23" customFormat="1" ht="66.75" customHeight="1">
      <c r="A20" s="25" t="s">
        <v>14</v>
      </c>
      <c r="B20" s="38"/>
      <c r="C20" s="43">
        <v>159.4</v>
      </c>
      <c r="D20" s="43"/>
      <c r="E20" s="43">
        <v>159.4</v>
      </c>
      <c r="F20" s="77">
        <f t="shared" si="3"/>
        <v>100</v>
      </c>
      <c r="G20" s="13" t="s">
        <v>49</v>
      </c>
      <c r="H20" s="13"/>
      <c r="I20" s="14"/>
      <c r="J20" s="14"/>
    </row>
    <row r="21" spans="1:10" s="23" customFormat="1" ht="51" customHeight="1">
      <c r="A21" s="18" t="s">
        <v>32</v>
      </c>
      <c r="B21" s="44"/>
      <c r="C21" s="40">
        <v>121.65554</v>
      </c>
      <c r="D21" s="43"/>
      <c r="E21" s="40">
        <v>121.65554</v>
      </c>
      <c r="F21" s="77">
        <f t="shared" si="3"/>
        <v>100</v>
      </c>
      <c r="G21" s="13" t="s">
        <v>46</v>
      </c>
      <c r="H21" s="13"/>
      <c r="I21" s="14"/>
      <c r="J21" s="14"/>
    </row>
    <row r="22" spans="1:10" s="23" customFormat="1" ht="93" customHeight="1">
      <c r="A22" s="18" t="s">
        <v>33</v>
      </c>
      <c r="B22" s="44"/>
      <c r="C22" s="40">
        <v>176.11699999999999</v>
      </c>
      <c r="D22" s="43"/>
      <c r="E22" s="40">
        <v>176.11699999999999</v>
      </c>
      <c r="F22" s="77">
        <f t="shared" si="3"/>
        <v>100</v>
      </c>
      <c r="G22" s="13" t="s">
        <v>51</v>
      </c>
      <c r="H22" s="13"/>
      <c r="I22" s="14"/>
      <c r="J22" s="14"/>
    </row>
    <row r="23" spans="1:10" s="23" customFormat="1" ht="108.75" customHeight="1">
      <c r="A23" s="18" t="s">
        <v>34</v>
      </c>
      <c r="B23" s="44"/>
      <c r="C23" s="40">
        <v>554.56421999999998</v>
      </c>
      <c r="D23" s="43"/>
      <c r="E23" s="40">
        <v>554.56421999999998</v>
      </c>
      <c r="F23" s="77">
        <f t="shared" si="3"/>
        <v>100</v>
      </c>
      <c r="G23" s="13" t="s">
        <v>15</v>
      </c>
      <c r="H23" s="13"/>
      <c r="I23" s="14"/>
      <c r="J23" s="14"/>
    </row>
    <row r="24" spans="1:10" s="23" customFormat="1" ht="49.5" customHeight="1">
      <c r="A24" s="18" t="s">
        <v>36</v>
      </c>
      <c r="B24" s="44"/>
      <c r="C24" s="40">
        <v>34.9</v>
      </c>
      <c r="D24" s="43"/>
      <c r="E24" s="40">
        <v>34.9</v>
      </c>
      <c r="F24" s="77">
        <f t="shared" si="3"/>
        <v>100</v>
      </c>
      <c r="G24" s="50" t="s">
        <v>70</v>
      </c>
      <c r="H24" s="13"/>
      <c r="I24" s="14"/>
      <c r="J24" s="14"/>
    </row>
    <row r="25" spans="1:10" s="23" customFormat="1" ht="65.25" customHeight="1">
      <c r="A25" s="18" t="s">
        <v>24</v>
      </c>
      <c r="B25" s="38"/>
      <c r="C25" s="40">
        <f>SUM(C26:C29)</f>
        <v>149.71899999999999</v>
      </c>
      <c r="D25" s="40">
        <f t="shared" ref="D25:E25" si="4">SUM(D26:D29)</f>
        <v>0</v>
      </c>
      <c r="E25" s="40">
        <f t="shared" si="4"/>
        <v>149.71899999999999</v>
      </c>
      <c r="F25" s="77">
        <f t="shared" si="3"/>
        <v>100</v>
      </c>
      <c r="G25" s="13"/>
      <c r="H25" s="13"/>
      <c r="I25" s="14"/>
      <c r="J25" s="14"/>
    </row>
    <row r="26" spans="1:10" s="23" customFormat="1" ht="117.75" customHeight="1">
      <c r="A26" s="25" t="s">
        <v>39</v>
      </c>
      <c r="B26" s="38"/>
      <c r="C26" s="43">
        <v>9.7200000000000006</v>
      </c>
      <c r="D26" s="43"/>
      <c r="E26" s="43">
        <v>9.7200000000000006</v>
      </c>
      <c r="F26" s="77">
        <f t="shared" si="3"/>
        <v>100</v>
      </c>
      <c r="G26" s="13" t="s">
        <v>73</v>
      </c>
      <c r="H26" s="13"/>
      <c r="I26" s="14"/>
      <c r="J26" s="14"/>
    </row>
    <row r="27" spans="1:10" s="23" customFormat="1" ht="64.5" customHeight="1">
      <c r="A27" s="25" t="s">
        <v>16</v>
      </c>
      <c r="B27" s="38"/>
      <c r="C27" s="43">
        <v>36</v>
      </c>
      <c r="D27" s="43"/>
      <c r="E27" s="43">
        <v>36</v>
      </c>
      <c r="F27" s="77">
        <f t="shared" si="3"/>
        <v>100</v>
      </c>
      <c r="G27" s="50" t="s">
        <v>74</v>
      </c>
      <c r="H27" s="13"/>
      <c r="I27" s="14"/>
      <c r="J27" s="14"/>
    </row>
    <row r="28" spans="1:10" s="23" customFormat="1" ht="63">
      <c r="A28" s="25" t="s">
        <v>17</v>
      </c>
      <c r="B28" s="38"/>
      <c r="C28" s="43">
        <v>93.998999999999995</v>
      </c>
      <c r="D28" s="43"/>
      <c r="E28" s="43">
        <v>93.998999999999995</v>
      </c>
      <c r="F28" s="77">
        <f t="shared" si="3"/>
        <v>100</v>
      </c>
      <c r="G28" s="53" t="s">
        <v>75</v>
      </c>
      <c r="H28" s="13"/>
      <c r="I28" s="14"/>
      <c r="J28" s="14"/>
    </row>
    <row r="29" spans="1:10" s="23" customFormat="1" ht="67.5" customHeight="1">
      <c r="A29" s="25" t="s">
        <v>18</v>
      </c>
      <c r="B29" s="38"/>
      <c r="C29" s="43">
        <v>10</v>
      </c>
      <c r="D29" s="43"/>
      <c r="E29" s="43">
        <v>10</v>
      </c>
      <c r="F29" s="77">
        <f t="shared" si="3"/>
        <v>100</v>
      </c>
      <c r="G29" s="13" t="s">
        <v>83</v>
      </c>
      <c r="H29" s="13"/>
      <c r="I29" s="14"/>
      <c r="J29" s="14"/>
    </row>
    <row r="30" spans="1:10" s="23" customFormat="1" ht="67.5" customHeight="1">
      <c r="A30" s="18" t="s">
        <v>47</v>
      </c>
      <c r="B30" s="38"/>
      <c r="C30" s="40">
        <v>5.25</v>
      </c>
      <c r="D30" s="40"/>
      <c r="E30" s="40">
        <v>5.25</v>
      </c>
      <c r="F30" s="77">
        <f t="shared" si="3"/>
        <v>100</v>
      </c>
      <c r="G30" s="13" t="s">
        <v>76</v>
      </c>
      <c r="H30" s="13"/>
      <c r="I30" s="14"/>
      <c r="J30" s="14"/>
    </row>
    <row r="31" spans="1:10" s="23" customFormat="1" ht="98.25" customHeight="1">
      <c r="A31" s="18" t="s">
        <v>48</v>
      </c>
      <c r="B31" s="44"/>
      <c r="C31" s="40">
        <v>334.48381999999998</v>
      </c>
      <c r="D31" s="44"/>
      <c r="E31" s="44">
        <v>334.48381999999998</v>
      </c>
      <c r="F31" s="77">
        <f t="shared" si="3"/>
        <v>100</v>
      </c>
      <c r="G31" s="13" t="s">
        <v>85</v>
      </c>
      <c r="H31" s="13"/>
      <c r="I31" s="14"/>
      <c r="J31" s="14"/>
    </row>
    <row r="32" spans="1:10" s="23" customFormat="1" ht="96.75" customHeight="1">
      <c r="A32" s="54" t="s">
        <v>53</v>
      </c>
      <c r="B32" s="44"/>
      <c r="C32" s="40">
        <v>6835.5795799999996</v>
      </c>
      <c r="D32" s="44"/>
      <c r="E32" s="40">
        <v>6835.5795799999996</v>
      </c>
      <c r="F32" s="77">
        <f t="shared" si="3"/>
        <v>100</v>
      </c>
      <c r="G32" s="50" t="s">
        <v>77</v>
      </c>
      <c r="H32" s="50"/>
      <c r="I32" s="14"/>
      <c r="J32" s="14"/>
    </row>
    <row r="33" spans="1:10" s="23" customFormat="1" ht="63.75" customHeight="1">
      <c r="A33" s="18" t="s">
        <v>31</v>
      </c>
      <c r="B33" s="44"/>
      <c r="C33" s="40">
        <v>4</v>
      </c>
      <c r="D33" s="38"/>
      <c r="E33" s="44">
        <v>4</v>
      </c>
      <c r="F33" s="77">
        <f t="shared" si="3"/>
        <v>100</v>
      </c>
      <c r="G33" s="51" t="s">
        <v>86</v>
      </c>
      <c r="H33" s="50"/>
      <c r="I33" s="14"/>
      <c r="J33" s="14"/>
    </row>
    <row r="34" spans="1:10" s="24" customFormat="1" ht="47.25" hidden="1" customHeight="1">
      <c r="A34" s="19" t="s">
        <v>29</v>
      </c>
      <c r="B34" s="40"/>
      <c r="C34" s="40"/>
      <c r="D34" s="43"/>
      <c r="E34" s="40"/>
      <c r="F34" s="77" t="e">
        <f t="shared" si="3"/>
        <v>#DIV/0!</v>
      </c>
      <c r="G34" s="7" t="s">
        <v>52</v>
      </c>
      <c r="H34" s="21"/>
      <c r="I34" s="22"/>
      <c r="J34" s="22"/>
    </row>
    <row r="35" spans="1:10" s="23" customFormat="1" ht="63" customHeight="1">
      <c r="A35" s="18" t="s">
        <v>26</v>
      </c>
      <c r="B35" s="44"/>
      <c r="C35" s="40">
        <v>290.70530000000002</v>
      </c>
      <c r="D35" s="38"/>
      <c r="E35" s="44">
        <v>290.70530000000002</v>
      </c>
      <c r="F35" s="77">
        <f t="shared" si="3"/>
        <v>100</v>
      </c>
      <c r="G35" s="50" t="s">
        <v>87</v>
      </c>
      <c r="H35" s="50"/>
      <c r="I35" s="14"/>
      <c r="J35" s="14"/>
    </row>
    <row r="36" spans="1:10" s="23" customFormat="1" ht="78" hidden="1" customHeight="1">
      <c r="A36" s="18" t="s">
        <v>38</v>
      </c>
      <c r="B36" s="44"/>
      <c r="C36" s="40"/>
      <c r="D36" s="38"/>
      <c r="E36" s="44"/>
      <c r="F36" s="77" t="e">
        <f t="shared" si="3"/>
        <v>#DIV/0!</v>
      </c>
      <c r="G36" s="13"/>
      <c r="H36" s="13"/>
      <c r="I36" s="14"/>
      <c r="J36" s="14"/>
    </row>
    <row r="37" spans="1:10" s="23" customFormat="1" ht="78.75" hidden="1">
      <c r="A37" s="18" t="s">
        <v>37</v>
      </c>
      <c r="B37" s="44"/>
      <c r="C37" s="40"/>
      <c r="D37" s="38"/>
      <c r="E37" s="38"/>
      <c r="F37" s="77" t="e">
        <f t="shared" si="3"/>
        <v>#DIV/0!</v>
      </c>
      <c r="G37" s="13"/>
      <c r="H37" s="13"/>
      <c r="I37" s="14"/>
      <c r="J37" s="14"/>
    </row>
    <row r="38" spans="1:10" s="23" customFormat="1" ht="63">
      <c r="A38" s="18" t="s">
        <v>57</v>
      </c>
      <c r="B38" s="44"/>
      <c r="C38" s="40">
        <f>SUM(C39:C41)</f>
        <v>9415.6226200000001</v>
      </c>
      <c r="D38" s="40"/>
      <c r="E38" s="40">
        <f t="shared" ref="E38" si="5">SUM(E39:E41)</f>
        <v>9415.6226200000001</v>
      </c>
      <c r="F38" s="77">
        <f t="shared" si="3"/>
        <v>100</v>
      </c>
      <c r="G38" s="13"/>
      <c r="H38" s="13"/>
      <c r="I38" s="14"/>
      <c r="J38" s="14"/>
    </row>
    <row r="39" spans="1:10" s="23" customFormat="1" ht="129" customHeight="1">
      <c r="A39" s="18" t="s">
        <v>56</v>
      </c>
      <c r="B39" s="44"/>
      <c r="C39" s="43">
        <v>1640.0868399999999</v>
      </c>
      <c r="D39" s="38"/>
      <c r="E39" s="38">
        <v>1640.0868399999999</v>
      </c>
      <c r="F39" s="77">
        <f t="shared" si="3"/>
        <v>100</v>
      </c>
      <c r="G39" s="13" t="s">
        <v>79</v>
      </c>
      <c r="H39" s="13"/>
      <c r="I39" s="14"/>
      <c r="J39" s="14"/>
    </row>
    <row r="40" spans="1:10" s="24" customFormat="1" ht="77.25" customHeight="1">
      <c r="A40" s="19" t="s">
        <v>55</v>
      </c>
      <c r="B40" s="40"/>
      <c r="C40" s="43">
        <v>354.7</v>
      </c>
      <c r="D40" s="43"/>
      <c r="E40" s="43">
        <v>354.7</v>
      </c>
      <c r="F40" s="77">
        <f t="shared" si="3"/>
        <v>100</v>
      </c>
      <c r="G40" s="33" t="s">
        <v>60</v>
      </c>
      <c r="H40" s="21"/>
      <c r="I40" s="22"/>
      <c r="J40" s="22"/>
    </row>
    <row r="41" spans="1:10" s="23" customFormat="1" ht="112.5" customHeight="1" thickBot="1">
      <c r="A41" s="18" t="s">
        <v>58</v>
      </c>
      <c r="B41" s="44"/>
      <c r="C41" s="43">
        <v>7420.8357800000003</v>
      </c>
      <c r="D41" s="38"/>
      <c r="E41" s="38">
        <v>7420.8357800000003</v>
      </c>
      <c r="F41" s="77">
        <f t="shared" si="3"/>
        <v>100</v>
      </c>
      <c r="G41" s="50" t="s">
        <v>82</v>
      </c>
      <c r="H41" s="50" t="s">
        <v>54</v>
      </c>
      <c r="I41" s="14"/>
      <c r="J41" s="14"/>
    </row>
    <row r="42" spans="1:10" s="23" customFormat="1" ht="90.75" customHeight="1" thickBot="1">
      <c r="A42" s="18" t="s">
        <v>50</v>
      </c>
      <c r="B42" s="44"/>
      <c r="C42" s="40">
        <v>2512.97831</v>
      </c>
      <c r="D42" s="38"/>
      <c r="E42" s="44">
        <v>2512.97831</v>
      </c>
      <c r="F42" s="77">
        <f t="shared" ref="F42" si="6">E42/C42*100</f>
        <v>100</v>
      </c>
      <c r="G42" s="52" t="s">
        <v>59</v>
      </c>
      <c r="H42" s="50"/>
      <c r="I42" s="14"/>
      <c r="J42" s="14"/>
    </row>
    <row r="43" spans="1:10" s="23" customFormat="1" ht="66" customHeight="1">
      <c r="A43" s="18" t="s">
        <v>25</v>
      </c>
      <c r="B43" s="44"/>
      <c r="C43" s="44">
        <v>95.329610000000002</v>
      </c>
      <c r="D43" s="38"/>
      <c r="E43" s="44">
        <v>95.329610000000002</v>
      </c>
      <c r="F43" s="77">
        <f t="shared" si="3"/>
        <v>100</v>
      </c>
      <c r="G43" s="50" t="s">
        <v>78</v>
      </c>
      <c r="H43" s="50"/>
      <c r="I43" s="14"/>
      <c r="J43" s="14"/>
    </row>
    <row r="44" spans="1:10" s="23" customFormat="1" ht="64.5" customHeight="1">
      <c r="A44" s="18" t="s">
        <v>19</v>
      </c>
      <c r="B44" s="40"/>
      <c r="C44" s="40">
        <f>SUM(C45:C46)</f>
        <v>8617.3829999999998</v>
      </c>
      <c r="D44" s="40">
        <f>SUM(D45:D46)</f>
        <v>0</v>
      </c>
      <c r="E44" s="40">
        <f>SUM(E45:E46)</f>
        <v>8617.3829999999998</v>
      </c>
      <c r="F44" s="77">
        <f t="shared" si="3"/>
        <v>100</v>
      </c>
      <c r="G44" s="13"/>
      <c r="H44" s="13"/>
      <c r="I44" s="14"/>
      <c r="J44" s="14"/>
    </row>
    <row r="45" spans="1:10" s="23" customFormat="1" ht="61.5" customHeight="1">
      <c r="A45" s="25" t="s">
        <v>20</v>
      </c>
      <c r="B45" s="38"/>
      <c r="C45" s="38">
        <v>8587.3829999999998</v>
      </c>
      <c r="D45" s="38"/>
      <c r="E45" s="38">
        <v>8587.3829999999998</v>
      </c>
      <c r="F45" s="77">
        <f t="shared" si="3"/>
        <v>100</v>
      </c>
      <c r="G45" s="13" t="s">
        <v>22</v>
      </c>
      <c r="H45" s="13"/>
      <c r="I45" s="14"/>
      <c r="J45" s="14"/>
    </row>
    <row r="46" spans="1:10" s="23" customFormat="1" ht="31.5">
      <c r="A46" s="25" t="s">
        <v>21</v>
      </c>
      <c r="B46" s="38"/>
      <c r="C46" s="38">
        <v>30</v>
      </c>
      <c r="D46" s="38"/>
      <c r="E46" s="38">
        <v>30</v>
      </c>
      <c r="F46" s="77">
        <f t="shared" si="3"/>
        <v>100</v>
      </c>
      <c r="G46" s="13" t="s">
        <v>88</v>
      </c>
      <c r="H46" s="13"/>
      <c r="I46" s="14"/>
      <c r="J46" s="14"/>
    </row>
    <row r="47" spans="1:10" s="23" customFormat="1" ht="65.25" customHeight="1">
      <c r="A47" s="19" t="s">
        <v>35</v>
      </c>
      <c r="B47" s="40"/>
      <c r="C47" s="40">
        <v>400</v>
      </c>
      <c r="D47" s="43"/>
      <c r="E47" s="40">
        <v>400</v>
      </c>
      <c r="F47" s="77">
        <f t="shared" si="3"/>
        <v>100</v>
      </c>
      <c r="G47" s="50" t="s">
        <v>80</v>
      </c>
      <c r="H47" s="13"/>
      <c r="I47" s="14"/>
      <c r="J47" s="14"/>
    </row>
    <row r="48" spans="1:10" s="23" customFormat="1" ht="109.5" customHeight="1">
      <c r="A48" s="18" t="s">
        <v>27</v>
      </c>
      <c r="B48" s="44"/>
      <c r="C48" s="44">
        <v>559.37742000000003</v>
      </c>
      <c r="D48" s="38"/>
      <c r="E48" s="44">
        <v>559.37742000000003</v>
      </c>
      <c r="F48" s="77">
        <f t="shared" si="3"/>
        <v>100</v>
      </c>
      <c r="G48" s="13" t="s">
        <v>89</v>
      </c>
      <c r="H48" s="13"/>
      <c r="I48" s="14"/>
      <c r="J48" s="14"/>
    </row>
    <row r="49" spans="1:10" s="23" customFormat="1" ht="93.75" customHeight="1">
      <c r="A49" s="18" t="s">
        <v>30</v>
      </c>
      <c r="B49" s="44"/>
      <c r="C49" s="44">
        <v>108</v>
      </c>
      <c r="D49" s="38"/>
      <c r="E49" s="44">
        <v>108</v>
      </c>
      <c r="F49" s="77">
        <f t="shared" si="3"/>
        <v>100</v>
      </c>
      <c r="G49" s="13" t="s">
        <v>90</v>
      </c>
      <c r="H49" s="13"/>
      <c r="I49" s="14"/>
      <c r="J49" s="14"/>
    </row>
    <row r="50" spans="1:10" s="23" customFormat="1" ht="94.5" customHeight="1">
      <c r="A50" s="18" t="s">
        <v>28</v>
      </c>
      <c r="B50" s="44"/>
      <c r="C50" s="44">
        <v>3276.54</v>
      </c>
      <c r="D50" s="38"/>
      <c r="E50" s="44">
        <v>3276.54</v>
      </c>
      <c r="F50" s="77">
        <f t="shared" si="3"/>
        <v>100</v>
      </c>
      <c r="G50" s="50" t="s">
        <v>91</v>
      </c>
      <c r="H50" s="50"/>
      <c r="I50" s="14"/>
      <c r="J50" s="14"/>
    </row>
    <row r="51" spans="1:10" ht="15.75" hidden="1">
      <c r="A51" s="30"/>
      <c r="B51" s="37"/>
      <c r="C51" s="37"/>
      <c r="D51" s="37"/>
      <c r="E51" s="37"/>
      <c r="F51" s="77" t="e">
        <f t="shared" si="3"/>
        <v>#DIV/0!</v>
      </c>
      <c r="G51" s="1"/>
      <c r="H51" s="1"/>
    </row>
    <row r="52" spans="1:10" ht="15.75">
      <c r="A52" s="31" t="s">
        <v>0</v>
      </c>
      <c r="B52" s="45"/>
      <c r="C52" s="45">
        <f>C50+C49+C48+C47+C44+C43+C42+C38+C35+C33+C32+C31+C30+C25+C24+C23+C22+C21+C15</f>
        <v>44260.889209999994</v>
      </c>
      <c r="D52" s="45"/>
      <c r="E52" s="45">
        <f t="shared" ref="E52" si="7">E50+E49+E48+E47+E44+E43+E42+E38+E35+E33+E32+E31+E30+E25+E24+E23+E22+E21+E15</f>
        <v>44260.889209999994</v>
      </c>
      <c r="F52" s="77">
        <f t="shared" si="3"/>
        <v>100</v>
      </c>
      <c r="G52" s="1"/>
      <c r="H52" s="1"/>
    </row>
    <row r="53" spans="1:10" ht="31.5">
      <c r="A53" s="31" t="s">
        <v>1</v>
      </c>
      <c r="B53" s="46">
        <f>B13+B52</f>
        <v>13261.4</v>
      </c>
      <c r="C53" s="47">
        <f>C13+C52</f>
        <v>45623.402599999994</v>
      </c>
      <c r="D53" s="47">
        <f>D13+D52</f>
        <v>11855.976140000001</v>
      </c>
      <c r="E53" s="47">
        <f>E13+E52</f>
        <v>45623.402599999994</v>
      </c>
      <c r="F53" s="77">
        <f t="shared" si="3"/>
        <v>100</v>
      </c>
      <c r="G53" s="1"/>
      <c r="H53" s="1"/>
    </row>
    <row r="54" spans="1:10" ht="15.75">
      <c r="A54" s="32"/>
      <c r="B54" s="6"/>
      <c r="C54" s="6"/>
      <c r="D54" s="6"/>
      <c r="E54" s="6"/>
      <c r="F54" s="80"/>
      <c r="G54" s="5"/>
      <c r="H54" s="5"/>
    </row>
    <row r="55" spans="1:10" ht="15.75" hidden="1">
      <c r="A55" s="32"/>
      <c r="B55" s="6">
        <v>3885.4</v>
      </c>
      <c r="C55" s="6">
        <v>33101.65868</v>
      </c>
      <c r="D55" s="6">
        <v>3536.4</v>
      </c>
      <c r="E55" s="6">
        <v>33092.033880000003</v>
      </c>
      <c r="F55" s="80"/>
      <c r="G55" s="5"/>
      <c r="H55" s="16"/>
    </row>
    <row r="56" spans="1:10" s="7" customFormat="1" ht="41.25" customHeight="1">
      <c r="A56" s="33" t="s">
        <v>65</v>
      </c>
      <c r="B56" s="29"/>
      <c r="C56" s="29"/>
      <c r="D56" s="29"/>
      <c r="E56" s="29" t="s">
        <v>66</v>
      </c>
      <c r="F56" s="81"/>
      <c r="G56" s="5"/>
      <c r="H56" s="16"/>
      <c r="I56" s="12"/>
      <c r="J56" s="12"/>
    </row>
    <row r="57" spans="1:10" ht="15.75" hidden="1">
      <c r="A57" s="32"/>
      <c r="B57" s="6"/>
      <c r="C57" s="6"/>
      <c r="D57" s="6"/>
      <c r="E57" s="6"/>
      <c r="F57" s="80"/>
      <c r="G57" s="5"/>
      <c r="H57" s="5"/>
    </row>
    <row r="58" spans="1:10" hidden="1">
      <c r="C58" s="10">
        <v>753.90800000000002</v>
      </c>
      <c r="E58" s="10">
        <v>753.90800000000002</v>
      </c>
    </row>
    <row r="59" spans="1:10" hidden="1">
      <c r="C59" s="10">
        <v>3.8</v>
      </c>
      <c r="E59" s="10">
        <v>3.8</v>
      </c>
      <c r="G59" s="20"/>
    </row>
    <row r="60" spans="1:10" hidden="1">
      <c r="C60" s="10">
        <v>111.21899999999999</v>
      </c>
      <c r="E60" s="10">
        <v>111.21899999999999</v>
      </c>
    </row>
    <row r="61" spans="1:10" hidden="1">
      <c r="C61" s="10">
        <v>607.28413999999998</v>
      </c>
      <c r="E61" s="10">
        <v>607.28413999999998</v>
      </c>
    </row>
    <row r="62" spans="1:10" hidden="1">
      <c r="C62" s="10">
        <v>200</v>
      </c>
    </row>
    <row r="63" spans="1:10" hidden="1">
      <c r="C63" s="10">
        <v>51.2</v>
      </c>
      <c r="E63" s="10">
        <v>51.2</v>
      </c>
    </row>
    <row r="64" spans="1:10" hidden="1">
      <c r="C64" s="10">
        <v>325</v>
      </c>
      <c r="E64" s="10">
        <v>325</v>
      </c>
    </row>
    <row r="65" spans="1:9" hidden="1">
      <c r="C65" s="10">
        <v>221.7</v>
      </c>
      <c r="E65" s="10">
        <v>221.7</v>
      </c>
    </row>
    <row r="66" spans="1:9" hidden="1">
      <c r="C66" s="10">
        <v>4.9000000000000002E-2</v>
      </c>
      <c r="E66" s="10">
        <v>4.9000000000000002E-2</v>
      </c>
    </row>
    <row r="68" spans="1:9">
      <c r="C68" s="35">
        <f>SUM(C58:C67)</f>
        <v>2274.16014</v>
      </c>
      <c r="D68" s="35"/>
      <c r="E68" s="35">
        <f>SUM(E58:E67)</f>
        <v>2074.16014</v>
      </c>
      <c r="F68" s="83"/>
    </row>
    <row r="69" spans="1:9" ht="25.5" customHeight="1"/>
    <row r="71" spans="1:9" customFormat="1">
      <c r="A71" s="48"/>
      <c r="B71" s="8"/>
      <c r="C71" s="10">
        <f>61158.95822-(C53+B53)-C68</f>
        <v>-4.51999999495456E-3</v>
      </c>
      <c r="D71" s="10"/>
      <c r="E71" s="10">
        <f>59553.53436-(E53+D53)-E68</f>
        <v>-4.51999999495456E-3</v>
      </c>
      <c r="F71" s="84"/>
      <c r="G71" s="9"/>
      <c r="H71" s="11"/>
      <c r="I71" s="11"/>
    </row>
  </sheetData>
  <mergeCells count="9">
    <mergeCell ref="A1:H1"/>
    <mergeCell ref="A2:H2"/>
    <mergeCell ref="B3:E3"/>
    <mergeCell ref="G3:G5"/>
    <mergeCell ref="H3:H5"/>
    <mergeCell ref="A3:A5"/>
    <mergeCell ref="B4:C4"/>
    <mergeCell ref="D4:E4"/>
    <mergeCell ref="F3:F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83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1</cp:lastModifiedBy>
  <cp:lastPrinted>2020-01-14T07:29:40Z</cp:lastPrinted>
  <dcterms:created xsi:type="dcterms:W3CDTF">2012-11-13T08:43:34Z</dcterms:created>
  <dcterms:modified xsi:type="dcterms:W3CDTF">2020-01-22T06:19:38Z</dcterms:modified>
</cp:coreProperties>
</file>