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8715" windowWidth="9720" windowHeight="732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K214" i="1"/>
  <c r="K154"/>
  <c r="I152"/>
  <c r="J152"/>
  <c r="K41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35"/>
  <c r="K36"/>
  <c r="K37"/>
  <c r="K38"/>
  <c r="K39"/>
  <c r="K40"/>
  <c r="K42"/>
  <c r="K43"/>
  <c r="K44"/>
  <c r="K45"/>
  <c r="K46"/>
  <c r="K47"/>
  <c r="K48"/>
  <c r="K49"/>
  <c r="K50"/>
  <c r="K51"/>
  <c r="K52"/>
  <c r="K53"/>
  <c r="K54"/>
  <c r="K55"/>
  <c r="K56"/>
  <c r="K57"/>
  <c r="K58"/>
  <c r="K59"/>
  <c r="K60"/>
  <c r="K61"/>
  <c r="K62"/>
  <c r="K63"/>
  <c r="K64"/>
  <c r="K65"/>
  <c r="K66"/>
  <c r="K67"/>
  <c r="K68"/>
  <c r="K69"/>
  <c r="K70"/>
  <c r="K71"/>
  <c r="K72"/>
  <c r="K73"/>
  <c r="K74"/>
  <c r="K75"/>
  <c r="K76"/>
  <c r="K77"/>
  <c r="K78"/>
  <c r="K79"/>
  <c r="K80"/>
  <c r="K81"/>
  <c r="K82"/>
  <c r="K83"/>
  <c r="K84"/>
  <c r="K85"/>
  <c r="K86"/>
  <c r="K87"/>
  <c r="K88"/>
  <c r="K92"/>
  <c r="K94"/>
  <c r="K95"/>
  <c r="K96"/>
  <c r="K97"/>
  <c r="K98"/>
  <c r="K99"/>
  <c r="K100"/>
  <c r="K101"/>
  <c r="K102"/>
  <c r="K103"/>
  <c r="K104"/>
  <c r="K105"/>
  <c r="K106"/>
  <c r="K107"/>
  <c r="K108"/>
  <c r="K109"/>
  <c r="K110"/>
  <c r="K111"/>
  <c r="K112"/>
  <c r="K113"/>
  <c r="K114"/>
  <c r="K115"/>
  <c r="K116"/>
  <c r="K117"/>
  <c r="K118"/>
  <c r="K119"/>
  <c r="K120"/>
  <c r="K121"/>
  <c r="K122"/>
  <c r="K123"/>
  <c r="K124"/>
  <c r="K125"/>
  <c r="K126"/>
  <c r="K127"/>
  <c r="K128"/>
  <c r="K129"/>
  <c r="K130"/>
  <c r="K131"/>
  <c r="K132"/>
  <c r="K133"/>
  <c r="K134"/>
  <c r="K135"/>
  <c r="K136"/>
  <c r="K137"/>
  <c r="K138"/>
  <c r="K139"/>
  <c r="K140"/>
  <c r="K141"/>
  <c r="K143"/>
  <c r="K144"/>
  <c r="K145"/>
  <c r="K146"/>
  <c r="K147"/>
  <c r="K153"/>
  <c r="K155"/>
  <c r="K156"/>
  <c r="K157"/>
  <c r="K158"/>
  <c r="K159"/>
  <c r="K160"/>
  <c r="K161"/>
  <c r="K162"/>
  <c r="K163"/>
  <c r="K164"/>
  <c r="K165"/>
  <c r="K166"/>
  <c r="K167"/>
  <c r="K168"/>
  <c r="K169"/>
  <c r="K170"/>
  <c r="K171"/>
  <c r="K172"/>
  <c r="K173"/>
  <c r="K174"/>
  <c r="K175"/>
  <c r="K176"/>
  <c r="K177"/>
  <c r="K178"/>
  <c r="K179"/>
  <c r="K180"/>
  <c r="K181"/>
  <c r="K182"/>
  <c r="K183"/>
  <c r="K184"/>
  <c r="K185"/>
  <c r="K189"/>
  <c r="K190"/>
  <c r="K191"/>
  <c r="K192"/>
  <c r="K194"/>
  <c r="K195"/>
  <c r="K196"/>
  <c r="K197"/>
  <c r="K198"/>
  <c r="K200"/>
  <c r="K201"/>
  <c r="K203"/>
  <c r="K204"/>
  <c r="K205"/>
  <c r="K206"/>
  <c r="K208"/>
  <c r="K209"/>
  <c r="K210"/>
  <c r="K213"/>
  <c r="K215"/>
  <c r="K216"/>
  <c r="K217"/>
  <c r="K218"/>
  <c r="K219"/>
  <c r="K220"/>
  <c r="K221"/>
  <c r="K222"/>
  <c r="K223"/>
  <c r="K224"/>
  <c r="K225"/>
  <c r="K226"/>
  <c r="K227"/>
  <c r="K228"/>
  <c r="K229"/>
  <c r="K230"/>
  <c r="K231"/>
  <c r="K232"/>
  <c r="K233"/>
  <c r="K234"/>
  <c r="K235"/>
  <c r="K236"/>
  <c r="K237"/>
  <c r="K238"/>
  <c r="K239"/>
  <c r="K240"/>
  <c r="K241"/>
  <c r="K242"/>
  <c r="K243"/>
  <c r="K244"/>
  <c r="K245"/>
  <c r="K246"/>
  <c r="K247"/>
  <c r="K248"/>
  <c r="K249"/>
  <c r="H57"/>
  <c r="J248"/>
  <c r="J247"/>
  <c r="J246" s="1"/>
  <c r="J240"/>
  <c r="J239" s="1"/>
  <c r="J233"/>
  <c r="J232" s="1"/>
  <c r="J231" s="1"/>
  <c r="J229"/>
  <c r="J228" s="1"/>
  <c r="J227" s="1"/>
  <c r="J223"/>
  <c r="J222" s="1"/>
  <c r="J220"/>
  <c r="J219" s="1"/>
  <c r="J217"/>
  <c r="J216" s="1"/>
  <c r="J214"/>
  <c r="J212"/>
  <c r="J211"/>
  <c r="J209"/>
  <c r="J208" s="1"/>
  <c r="J205"/>
  <c r="J204" s="1"/>
  <c r="J202"/>
  <c r="J200"/>
  <c r="J197"/>
  <c r="J195"/>
  <c r="J191"/>
  <c r="J190" s="1"/>
  <c r="J189" s="1"/>
  <c r="J184"/>
  <c r="J183" s="1"/>
  <c r="J177"/>
  <c r="J176"/>
  <c r="J175" s="1"/>
  <c r="J174" s="1"/>
  <c r="J172"/>
  <c r="J171" s="1"/>
  <c r="J169"/>
  <c r="J168" s="1"/>
  <c r="J166"/>
  <c r="J165" s="1"/>
  <c r="J163"/>
  <c r="J162" s="1"/>
  <c r="J157"/>
  <c r="J156" s="1"/>
  <c r="J155" s="1"/>
  <c r="J150"/>
  <c r="J151"/>
  <c r="J146"/>
  <c r="J145" s="1"/>
  <c r="J144" s="1"/>
  <c r="J143" s="1"/>
  <c r="J140"/>
  <c r="J138" s="1"/>
  <c r="J134"/>
  <c r="J132" s="1"/>
  <c r="J129"/>
  <c r="J127"/>
  <c r="J125" s="1"/>
  <c r="J120"/>
  <c r="J119"/>
  <c r="J117" s="1"/>
  <c r="J118"/>
  <c r="J115"/>
  <c r="J114"/>
  <c r="J113"/>
  <c r="J112"/>
  <c r="J111" s="1"/>
  <c r="J110" s="1"/>
  <c r="J109" s="1"/>
  <c r="J106"/>
  <c r="J104" s="1"/>
  <c r="J103" s="1"/>
  <c r="J101"/>
  <c r="J99" s="1"/>
  <c r="J98" s="1"/>
  <c r="J97" s="1"/>
  <c r="J100"/>
  <c r="J94"/>
  <c r="J93"/>
  <c r="J91" s="1"/>
  <c r="J90" s="1"/>
  <c r="J89" s="1"/>
  <c r="J92"/>
  <c r="J87"/>
  <c r="J86" s="1"/>
  <c r="J85" s="1"/>
  <c r="J83"/>
  <c r="J82"/>
  <c r="J81" s="1"/>
  <c r="J80" s="1"/>
  <c r="J78"/>
  <c r="J77" s="1"/>
  <c r="J75" s="1"/>
  <c r="J73"/>
  <c r="J72" s="1"/>
  <c r="J70" s="1"/>
  <c r="J71"/>
  <c r="J69"/>
  <c r="J68" s="1"/>
  <c r="J63"/>
  <c r="J62" s="1"/>
  <c r="J61" s="1"/>
  <c r="J57"/>
  <c r="J56" s="1"/>
  <c r="J55" s="1"/>
  <c r="J51"/>
  <c r="J50" s="1"/>
  <c r="J49" s="1"/>
  <c r="J47"/>
  <c r="J46" s="1"/>
  <c r="J45" s="1"/>
  <c r="J41"/>
  <c r="J40" s="1"/>
  <c r="J38" s="1"/>
  <c r="J36"/>
  <c r="J35"/>
  <c r="J34" s="1"/>
  <c r="J33" s="1"/>
  <c r="J31"/>
  <c r="J29" s="1"/>
  <c r="J25"/>
  <c r="J24" s="1"/>
  <c r="J23" s="1"/>
  <c r="J22" s="1"/>
  <c r="J21" s="1"/>
  <c r="J18"/>
  <c r="J16" s="1"/>
  <c r="J15" s="1"/>
  <c r="J17"/>
  <c r="J207" l="1"/>
  <c r="J30"/>
  <c r="J139"/>
  <c r="J137" s="1"/>
  <c r="J136" s="1"/>
  <c r="J76"/>
  <c r="J126"/>
  <c r="J124" s="1"/>
  <c r="J149"/>
  <c r="J107"/>
  <c r="J105" s="1"/>
  <c r="J194"/>
  <c r="J237"/>
  <c r="J236" s="1"/>
  <c r="J235" s="1"/>
  <c r="J238"/>
  <c r="J225"/>
  <c r="J226"/>
  <c r="J44"/>
  <c r="J96"/>
  <c r="J66"/>
  <c r="J67"/>
  <c r="J65" s="1"/>
  <c r="J181"/>
  <c r="J180" s="1"/>
  <c r="J179" s="1"/>
  <c r="J182"/>
  <c r="J244"/>
  <c r="J243" s="1"/>
  <c r="J242" s="1"/>
  <c r="J245"/>
  <c r="J199"/>
  <c r="J39"/>
  <c r="J133"/>
  <c r="J131" s="1"/>
  <c r="J123" s="1"/>
  <c r="J122" s="1"/>
  <c r="J230"/>
  <c r="J161"/>
  <c r="J160" s="1"/>
  <c r="J159" s="1"/>
  <c r="J148" l="1"/>
  <c r="J193"/>
  <c r="J43"/>
  <c r="J14" s="1"/>
  <c r="J142" l="1"/>
  <c r="J188"/>
  <c r="J187" l="1"/>
  <c r="J186" l="1"/>
  <c r="J13" l="1"/>
  <c r="J12" s="1"/>
  <c r="I248" l="1"/>
  <c r="I247"/>
  <c r="I246" s="1"/>
  <c r="I240"/>
  <c r="I239" s="1"/>
  <c r="I233"/>
  <c r="I232" s="1"/>
  <c r="I231" s="1"/>
  <c r="I229"/>
  <c r="I228" s="1"/>
  <c r="I227" s="1"/>
  <c r="I223"/>
  <c r="I222" s="1"/>
  <c r="I220"/>
  <c r="I217"/>
  <c r="I216" s="1"/>
  <c r="I214"/>
  <c r="I212"/>
  <c r="K212" s="1"/>
  <c r="I211"/>
  <c r="K211" s="1"/>
  <c r="I209"/>
  <c r="I208"/>
  <c r="I205"/>
  <c r="I202"/>
  <c r="K202" s="1"/>
  <c r="I200"/>
  <c r="I197"/>
  <c r="I194" s="1"/>
  <c r="I195"/>
  <c r="I191"/>
  <c r="I184"/>
  <c r="I183" s="1"/>
  <c r="I177"/>
  <c r="I176"/>
  <c r="I175"/>
  <c r="I174" s="1"/>
  <c r="I172"/>
  <c r="I171" s="1"/>
  <c r="I169"/>
  <c r="I168" s="1"/>
  <c r="I166"/>
  <c r="I165" s="1"/>
  <c r="I163"/>
  <c r="I162" s="1"/>
  <c r="I157"/>
  <c r="I156" s="1"/>
  <c r="I155" s="1"/>
  <c r="I151"/>
  <c r="K151" s="1"/>
  <c r="I146"/>
  <c r="I145" s="1"/>
  <c r="I144" s="1"/>
  <c r="I143" s="1"/>
  <c r="I140"/>
  <c r="I138" s="1"/>
  <c r="I134"/>
  <c r="I132" s="1"/>
  <c r="I129"/>
  <c r="I127"/>
  <c r="I126"/>
  <c r="I124" s="1"/>
  <c r="I125"/>
  <c r="I120"/>
  <c r="I119" s="1"/>
  <c r="I117" s="1"/>
  <c r="I118"/>
  <c r="I115"/>
  <c r="I114" s="1"/>
  <c r="I113"/>
  <c r="I112"/>
  <c r="I111" s="1"/>
  <c r="I110" s="1"/>
  <c r="I109" s="1"/>
  <c r="I104" s="1"/>
  <c r="I106"/>
  <c r="I107" s="1"/>
  <c r="I105" s="1"/>
  <c r="I101"/>
  <c r="I99" s="1"/>
  <c r="I98" s="1"/>
  <c r="I97" s="1"/>
  <c r="I100"/>
  <c r="I94"/>
  <c r="I92" s="1"/>
  <c r="I87"/>
  <c r="I86" s="1"/>
  <c r="I85" s="1"/>
  <c r="I83"/>
  <c r="I82"/>
  <c r="I81"/>
  <c r="I80" s="1"/>
  <c r="I78"/>
  <c r="I77" s="1"/>
  <c r="I75" s="1"/>
  <c r="I73"/>
  <c r="I72" s="1"/>
  <c r="I70" s="1"/>
  <c r="I71"/>
  <c r="I69"/>
  <c r="I68" s="1"/>
  <c r="I63"/>
  <c r="I62"/>
  <c r="I61" s="1"/>
  <c r="I57"/>
  <c r="I51"/>
  <c r="I47"/>
  <c r="I46" s="1"/>
  <c r="I45" s="1"/>
  <c r="I41"/>
  <c r="I40"/>
  <c r="I38" s="1"/>
  <c r="I36"/>
  <c r="I35"/>
  <c r="I31"/>
  <c r="I29" s="1"/>
  <c r="I30"/>
  <c r="I25"/>
  <c r="I24" s="1"/>
  <c r="I23" s="1"/>
  <c r="I22" s="1"/>
  <c r="I21" s="1"/>
  <c r="I18"/>
  <c r="I16" s="1"/>
  <c r="I15" s="1"/>
  <c r="I17"/>
  <c r="I150" l="1"/>
  <c r="K150" s="1"/>
  <c r="K152"/>
  <c r="I149"/>
  <c r="I219"/>
  <c r="I204"/>
  <c r="I190"/>
  <c r="I50"/>
  <c r="I56"/>
  <c r="I34"/>
  <c r="I103"/>
  <c r="I93"/>
  <c r="I76"/>
  <c r="I199"/>
  <c r="K199" s="1"/>
  <c r="I139"/>
  <c r="I137" s="1"/>
  <c r="I136" s="1"/>
  <c r="I207"/>
  <c r="K207" s="1"/>
  <c r="I225"/>
  <c r="I226"/>
  <c r="I66"/>
  <c r="I67"/>
  <c r="I65" s="1"/>
  <c r="I181"/>
  <c r="I180" s="1"/>
  <c r="I179" s="1"/>
  <c r="I182"/>
  <c r="I244"/>
  <c r="I243" s="1"/>
  <c r="I242" s="1"/>
  <c r="I245"/>
  <c r="I237"/>
  <c r="I236" s="1"/>
  <c r="I235" s="1"/>
  <c r="I238"/>
  <c r="I96"/>
  <c r="I39"/>
  <c r="I133"/>
  <c r="I131" s="1"/>
  <c r="I123" s="1"/>
  <c r="I122" s="1"/>
  <c r="I230"/>
  <c r="I161"/>
  <c r="I160" s="1"/>
  <c r="I159" s="1"/>
  <c r="H248"/>
  <c r="H247" s="1"/>
  <c r="H246" s="1"/>
  <c r="H240"/>
  <c r="H239" s="1"/>
  <c r="H233"/>
  <c r="H232" s="1"/>
  <c r="H231" s="1"/>
  <c r="H229"/>
  <c r="H228" s="1"/>
  <c r="H227" s="1"/>
  <c r="H223"/>
  <c r="H222"/>
  <c r="H220"/>
  <c r="H219" s="1"/>
  <c r="H217"/>
  <c r="H216" s="1"/>
  <c r="H214"/>
  <c r="H212"/>
  <c r="H211"/>
  <c r="H209"/>
  <c r="H208"/>
  <c r="H205"/>
  <c r="H204" s="1"/>
  <c r="H202"/>
  <c r="H200"/>
  <c r="H197"/>
  <c r="H194" s="1"/>
  <c r="H195"/>
  <c r="H191"/>
  <c r="H190" s="1"/>
  <c r="H189" s="1"/>
  <c r="H184"/>
  <c r="H183" s="1"/>
  <c r="H177"/>
  <c r="H176"/>
  <c r="H175"/>
  <c r="H174" s="1"/>
  <c r="H172"/>
  <c r="H171" s="1"/>
  <c r="H169"/>
  <c r="H168" s="1"/>
  <c r="H166"/>
  <c r="H165" s="1"/>
  <c r="H163"/>
  <c r="H162" s="1"/>
  <c r="H157"/>
  <c r="H156" s="1"/>
  <c r="H155" s="1"/>
  <c r="H152"/>
  <c r="H151"/>
  <c r="H150"/>
  <c r="H146"/>
  <c r="H145" s="1"/>
  <c r="H144" s="1"/>
  <c r="H143" s="1"/>
  <c r="H140"/>
  <c r="H139" s="1"/>
  <c r="H137" s="1"/>
  <c r="H136" s="1"/>
  <c r="H138"/>
  <c r="H134"/>
  <c r="H133" s="1"/>
  <c r="H131" s="1"/>
  <c r="H132"/>
  <c r="H129"/>
  <c r="H127"/>
  <c r="H125" s="1"/>
  <c r="H120"/>
  <c r="H119" s="1"/>
  <c r="H117" s="1"/>
  <c r="H115"/>
  <c r="H114" s="1"/>
  <c r="H113"/>
  <c r="H112"/>
  <c r="H111" s="1"/>
  <c r="H110" s="1"/>
  <c r="H109" s="1"/>
  <c r="H106"/>
  <c r="H107" s="1"/>
  <c r="H105" s="1"/>
  <c r="H101"/>
  <c r="H99" s="1"/>
  <c r="H98" s="1"/>
  <c r="H97" s="1"/>
  <c r="H100"/>
  <c r="H94"/>
  <c r="H93" s="1"/>
  <c r="H91" s="1"/>
  <c r="H90" s="1"/>
  <c r="H89" s="1"/>
  <c r="H92"/>
  <c r="H87"/>
  <c r="H86" s="1"/>
  <c r="H85" s="1"/>
  <c r="H83"/>
  <c r="H82"/>
  <c r="H81" s="1"/>
  <c r="H80" s="1"/>
  <c r="H78"/>
  <c r="H77" s="1"/>
  <c r="H75" s="1"/>
  <c r="H73"/>
  <c r="H72" s="1"/>
  <c r="H70" s="1"/>
  <c r="H69"/>
  <c r="H68" s="1"/>
  <c r="H63"/>
  <c r="H62" s="1"/>
  <c r="H61" s="1"/>
  <c r="H56"/>
  <c r="H55" s="1"/>
  <c r="H51"/>
  <c r="H50" s="1"/>
  <c r="H49" s="1"/>
  <c r="H47"/>
  <c r="H46" s="1"/>
  <c r="H45" s="1"/>
  <c r="H41"/>
  <c r="H40"/>
  <c r="H38" s="1"/>
  <c r="H36"/>
  <c r="H35"/>
  <c r="H34" s="1"/>
  <c r="H33" s="1"/>
  <c r="H31"/>
  <c r="H30"/>
  <c r="H29"/>
  <c r="H25"/>
  <c r="H24" s="1"/>
  <c r="H23" s="1"/>
  <c r="H22" s="1"/>
  <c r="H21" s="1"/>
  <c r="H18"/>
  <c r="H16" s="1"/>
  <c r="H15" s="1"/>
  <c r="H17"/>
  <c r="I148" l="1"/>
  <c r="K148" s="1"/>
  <c r="K149"/>
  <c r="I91"/>
  <c r="K93"/>
  <c r="I193"/>
  <c r="K193" s="1"/>
  <c r="I189"/>
  <c r="I49"/>
  <c r="I55"/>
  <c r="I33"/>
  <c r="H207"/>
  <c r="H118"/>
  <c r="H71"/>
  <c r="H126"/>
  <c r="H124" s="1"/>
  <c r="H123" s="1"/>
  <c r="H122" s="1"/>
  <c r="H44"/>
  <c r="H76"/>
  <c r="H104"/>
  <c r="H103" s="1"/>
  <c r="H66"/>
  <c r="H67"/>
  <c r="H65" s="1"/>
  <c r="H237"/>
  <c r="H236" s="1"/>
  <c r="H235" s="1"/>
  <c r="H238"/>
  <c r="H225"/>
  <c r="H226"/>
  <c r="H96"/>
  <c r="H181"/>
  <c r="H180" s="1"/>
  <c r="H179" s="1"/>
  <c r="H182"/>
  <c r="H244"/>
  <c r="H243" s="1"/>
  <c r="H242" s="1"/>
  <c r="H245"/>
  <c r="H199"/>
  <c r="H193" s="1"/>
  <c r="H188" s="1"/>
  <c r="H149"/>
  <c r="H148" s="1"/>
  <c r="H39"/>
  <c r="H230"/>
  <c r="H161"/>
  <c r="H160" s="1"/>
  <c r="H159" s="1"/>
  <c r="I142" l="1"/>
  <c r="K142" s="1"/>
  <c r="I90"/>
  <c r="K91"/>
  <c r="I188"/>
  <c r="K188" s="1"/>
  <c r="I44"/>
  <c r="H43"/>
  <c r="H14" s="1"/>
  <c r="H187"/>
  <c r="H186" s="1"/>
  <c r="H142"/>
  <c r="I89" l="1"/>
  <c r="K89" s="1"/>
  <c r="K90"/>
  <c r="I187"/>
  <c r="K187" s="1"/>
  <c r="I43"/>
  <c r="H13"/>
  <c r="H12" s="1"/>
  <c r="I186" l="1"/>
  <c r="K186" s="1"/>
  <c r="I14"/>
  <c r="I13" l="1"/>
  <c r="K13" s="1"/>
  <c r="I12" l="1"/>
  <c r="K12" s="1"/>
</calcChain>
</file>

<file path=xl/sharedStrings.xml><?xml version="1.0" encoding="utf-8"?>
<sst xmlns="http://schemas.openxmlformats.org/spreadsheetml/2006/main" count="910" uniqueCount="320">
  <si>
    <t>РЗ</t>
  </si>
  <si>
    <t>ПР</t>
  </si>
  <si>
    <t>ЦСР</t>
  </si>
  <si>
    <t>ВР</t>
  </si>
  <si>
    <t>№ п/п</t>
  </si>
  <si>
    <t>(тыс. руб.)</t>
  </si>
  <si>
    <t>1.</t>
  </si>
  <si>
    <t>Общегосударственные вопросы</t>
  </si>
  <si>
    <t>01</t>
  </si>
  <si>
    <t>Функционирование высшего должностного лица субъекта Российской Федерации и муниципального образования</t>
  </si>
  <si>
    <t>02</t>
  </si>
  <si>
    <t>04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</si>
  <si>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</si>
  <si>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</si>
  <si>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>Иные межбюджетные трансферты</t>
  </si>
  <si>
    <t>540</t>
  </si>
  <si>
    <t>Резервные фонды</t>
  </si>
  <si>
    <t>11</t>
  </si>
  <si>
    <t>Резервные средства</t>
  </si>
  <si>
    <t>870</t>
  </si>
  <si>
    <t>Другие общегосударственные вопросы</t>
  </si>
  <si>
    <t>13</t>
  </si>
  <si>
    <t>Национальная оборона</t>
  </si>
  <si>
    <t xml:space="preserve">Мобилизационная и вневойсковая подготовка </t>
  </si>
  <si>
    <t>03</t>
  </si>
  <si>
    <t>Осуществление первичного воинского учета на территориях, где отсутствуют военные комиссариаты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</si>
  <si>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</si>
  <si>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</si>
  <si>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09</t>
  </si>
  <si>
    <t>Другие вопросы в области национальной безопасности и правоохранительной деятельности</t>
  </si>
  <si>
    <t>14</t>
  </si>
  <si>
    <t>Национальная экономика</t>
  </si>
  <si>
    <t>Дорожное хозяйство (дорожные фонды)</t>
  </si>
  <si>
    <t>12</t>
  </si>
  <si>
    <t>Жилищно-коммунальное хозяйство</t>
  </si>
  <si>
    <t>05</t>
  </si>
  <si>
    <t>Коммунальное хозяйство</t>
  </si>
  <si>
    <t>Благоустройство</t>
  </si>
  <si>
    <t>Образование</t>
  </si>
  <si>
    <t>07</t>
  </si>
  <si>
    <t xml:space="preserve">Культура, кинематография </t>
  </si>
  <si>
    <t>08</t>
  </si>
  <si>
    <t>Культура</t>
  </si>
  <si>
    <t>Комплектование книжных фондов библиотек муниципальных образований</t>
  </si>
  <si>
    <t>Физическая культура и спорт</t>
  </si>
  <si>
    <t>Физическая культура</t>
  </si>
  <si>
    <t>Другие вопросы в области национальной экономики</t>
  </si>
  <si>
    <t>Глава Сенного сельского поселения</t>
  </si>
  <si>
    <t>Расходы на обеспечение функций органов местного самоуправления</t>
  </si>
  <si>
    <t>Обеспечение деятельности администрации Сенного сельского поселения Темрюкского района</t>
  </si>
  <si>
    <t>Образование и организация деятельности административных комиссий</t>
  </si>
  <si>
    <t>Обеспечение функционирования контрольно-счетной палаты муниципального образования Темрюкский район</t>
  </si>
  <si>
    <t>Финансовое обеспечение непредвиденных расходов</t>
  </si>
  <si>
    <t>Управление государственным и муниципальным имуществом, связанное с оценкой недвижимости, признание прав и регулированием отношений по государственной и муниципальной собственности</t>
  </si>
  <si>
    <t>Расходы на обеспечение деятельности (оказание услуг) муниципальных учреждений</t>
  </si>
  <si>
    <t>360</t>
  </si>
  <si>
    <t>Наименование показателя</t>
  </si>
  <si>
    <t>Вед</t>
  </si>
  <si>
    <t>Администрация Сенного сельского поселения Темрюкского района</t>
  </si>
  <si>
    <t>Иные закупки товаров, работ и услуг для государственных (муниципальных) нужд</t>
  </si>
  <si>
    <t>Муниципальная программа "Эффективное муниципальное управление"</t>
  </si>
  <si>
    <t>Реализация муниципальных функций, связанных с муниципальным управлением</t>
  </si>
  <si>
    <t>Уплата налогов, сборов и иных платежей</t>
  </si>
  <si>
    <t>Управление муниципальным имуществом</t>
  </si>
  <si>
    <t>Поддержка деятельности территориального общественного самоуправления</t>
  </si>
  <si>
    <t>Обеспечение ведения бухгалтерского учета</t>
  </si>
  <si>
    <t>Расходы на выплаты персоналу казенных учреждений</t>
  </si>
  <si>
    <t xml:space="preserve">Муниципальная программа "Развитие  архивного дела в Сенном сельском поселении Темрюкского района"
</t>
  </si>
  <si>
    <t>Муниципальная программа «Развитие, эксплуатация и обслуживание информационно-коммуникационных технологий администрации Сенного сельского поселения Темрюкского района»</t>
  </si>
  <si>
    <t>Мероприятия в области развития, эксплуатации и обслуживании информационно-коммуникационных технологий</t>
  </si>
  <si>
    <t xml:space="preserve">Муниципальная программа «Мероприятия праздничных дней и памятных дат в Сенном сельском поселении Темрюкского района» 
</t>
  </si>
  <si>
    <t>Реализация мероприятий праздничных дней и памятных дат</t>
  </si>
  <si>
    <t xml:space="preserve">Муниципальная программа «Обеспечение безопасности населения Сенного сельского поселения Темрюкского района»
</t>
  </si>
  <si>
    <t xml:space="preserve">Муниципальная программа  «Обеспечение безопасности населения Сенного сельского поселения Темрюкского района»
</t>
  </si>
  <si>
    <t>Обеспечение первичных мер пожарной безопасности на территории Сенного сельского поселения Темрюкского района</t>
  </si>
  <si>
    <t>Реализация мероприятий по пожарной безопасности</t>
  </si>
  <si>
    <t>Укрепление правопорядка, профилактика правонарушений и усиление борьбы с преступностью в Сенном сельском поселении Темрюкского района</t>
  </si>
  <si>
    <t>Мероприятия по укреплению правопорядка, профилактике правонарушений</t>
  </si>
  <si>
    <t>Комплексные меры противодействия незаконному потреблению и обороту наркотических средств в Сенном сельском поселении Темрюкского района</t>
  </si>
  <si>
    <t>Реализация мероприятий по противодействию незаконного потребления и оборота наркотических средств</t>
  </si>
  <si>
    <t>Муниципальная программа "Противодействие коррупции в Сенном  сельском поселении Темрюкского района"</t>
  </si>
  <si>
    <t>Строительство, реконструкция, капитальный ремонт, ремонт и содержание автомобильных дорог местного значения Сенного сельского поселения Темрюкского района</t>
  </si>
  <si>
    <t>Муниципальная программа «Поддержка малого и среднего предпринимательства на территории Сенного сельского поселения Темрюкского района»</t>
  </si>
  <si>
    <t>Мероприятия в области поддержки малого и среднего предпринимательства</t>
  </si>
  <si>
    <t xml:space="preserve">Муниципальная программа Сенного сельского поселения Темрюкского района «Развитие жилищно-коммунального хозяйства»
</t>
  </si>
  <si>
    <t xml:space="preserve">Муниципальная программа Сенного сельского поселения Темрюкского района «Благоустройство территории  Сенного сельского поселения Темрюкского района» 
</t>
  </si>
  <si>
    <t>Содержание мест захоронения</t>
  </si>
  <si>
    <t>Прочее благоустройство</t>
  </si>
  <si>
    <t>Муниципальная программа «Молодежь Сенного сельского поселения Темрюкского района»</t>
  </si>
  <si>
    <t>Реализация мероприятий молодежной политики</t>
  </si>
  <si>
    <t>Субсидии бюджетным учреждениям</t>
  </si>
  <si>
    <t xml:space="preserve">Муниципальная программа «Развитие культуры  Сенного сельского поселения Темрюкского района»
</t>
  </si>
  <si>
    <t>Обеспечение деятельности муниципального бюджетного учреждения культуры по предоставлению муниципальных услуг</t>
  </si>
  <si>
    <t>Кадровое обеспечение сферы культуры и искусства</t>
  </si>
  <si>
    <t>Поддержка МБУК «Сенная ЦКС</t>
  </si>
  <si>
    <t xml:space="preserve">Муниципальная программа «Сохранение, использование и популяризация памятников истории и культуры местного значения, расположенных на территории Сенного сельского поселения Темрюкского района»
</t>
  </si>
  <si>
    <t>Реализация мероприятий по сохранению и охране объектов культурного наследия (памятников культуры и искусства)</t>
  </si>
  <si>
    <t xml:space="preserve">Муниципальная программа "Развитие физической культуры и массового спорта в Сенном сельском поселении Темрюкского района»  </t>
  </si>
  <si>
    <t>Реализация мероприятий по развитию физической культуры и массового спорта</t>
  </si>
  <si>
    <t>120</t>
  </si>
  <si>
    <t>240</t>
  </si>
  <si>
    <t>850</t>
  </si>
  <si>
    <t>110</t>
  </si>
  <si>
    <t>610</t>
  </si>
  <si>
    <t>Темрюкского района                                                                                      С.И. Лулудов                                                     С.И.Лулудов</t>
  </si>
  <si>
    <t>8100000190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</si>
  <si>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</si>
  <si>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администрации Сенного сельского поселения Темрюкского района по решению вопросов местного значения</t>
  </si>
  <si>
    <t>5000000000</t>
  </si>
  <si>
    <t>5010000000</t>
  </si>
  <si>
    <t>5010100000</t>
  </si>
  <si>
    <t>5010100190</t>
  </si>
  <si>
    <t>8200000000</t>
  </si>
  <si>
    <t>8300000000</t>
  </si>
  <si>
    <t>8400000000</t>
  </si>
  <si>
    <t>5020000000</t>
  </si>
  <si>
    <t>Учет объектов муниципального имущества</t>
  </si>
  <si>
    <t>5020100000</t>
  </si>
  <si>
    <t>5030000000</t>
  </si>
  <si>
    <t>Обеспечение качественной организации и ведения бухгалтерского и налогового учета и отчетности документального и взаимосвязанного их отражения в бухгалтерских регистрах</t>
  </si>
  <si>
    <t>5030100000</t>
  </si>
  <si>
    <t>5030100590</t>
  </si>
  <si>
    <t>5040000000</t>
  </si>
  <si>
    <t>Обеспечение деятельности и оказание услуг МКУ "Материально-технического обеспечения администрации Сенного сельского поселения Темрюкского района"</t>
  </si>
  <si>
    <t>5040100000</t>
  </si>
  <si>
    <t>5040100590</t>
  </si>
  <si>
    <t>5050000000</t>
  </si>
  <si>
    <t>Повышение активности участия территориального общественного самоуправления в решении социально-значимых проблем населения Сенного сельского поселения Темрюкского района</t>
  </si>
  <si>
    <t>5050100000</t>
  </si>
  <si>
    <t>Компенсационные выплаты руководителям органов ТОС на частичное возмещение своих затрат по содержанию помещений, оплате коммунальных услуг, услуг связи, канцелярских товаров, приобретению топлива</t>
  </si>
  <si>
    <t>5050110260</t>
  </si>
  <si>
    <t>Освещение деятельности в электронных средствах и публикация  в СМИ  нормативно-правовых актов администрации и Совета Сенного сельского поселения Темрюкского района</t>
  </si>
  <si>
    <t>Обеспечение информационного освещения деятельности администрации</t>
  </si>
  <si>
    <t>Мероприятия  праздничных дней и памятных дат, проводимых администрацией Сенного сельского поселения Темрюкского района</t>
  </si>
  <si>
    <t xml:space="preserve">Создание и развитие  доступной среды для  инвалидов и других маломобильных групп населения </t>
  </si>
  <si>
    <t>Реализация мероприятий по формированию доступной среды для инвалидов</t>
  </si>
  <si>
    <t>5600000000</t>
  </si>
  <si>
    <t>Предупреждение и ликвидация чрезвычайных ситуаций на территории Сенного сельского поселения Темрюкского района</t>
  </si>
  <si>
    <t>5610000000</t>
  </si>
  <si>
    <t>Повышение эффективности мер, направленных на обеспечение общественной безопасности, укреплению правопорядка и профилактики правонарушений</t>
  </si>
  <si>
    <t xml:space="preserve">Противодействие злоупотреблению наркотиками и их незаконному обороту </t>
  </si>
  <si>
    <t>5700000000</t>
  </si>
  <si>
    <t xml:space="preserve">Муниципальная программа «Строительство, реконструкция, капитальный ремонт, ремонт и содержание автомобильных дорог местного значения Сенного сельского поселения Темрюкского района» 
</t>
  </si>
  <si>
    <t>5800000000</t>
  </si>
  <si>
    <t xml:space="preserve">Муниципальная программа «Повышение безопасности дорожного движения на территории Сенного сельского поселения Темрюкского района» </t>
  </si>
  <si>
    <t>Повышение эффективности функционирования системы управления в области обеспечения безопасности дорожного движения на местном уровне</t>
  </si>
  <si>
    <t xml:space="preserve">Мероприятия по повышению безопасности дорожного движения </t>
  </si>
  <si>
    <t>Мероприятия по развитию водоснабжения в Сенном сельском поселении Темрюкского района</t>
  </si>
  <si>
    <t>Мероприятия по развитию газоснабжения в Сенном сельском поселении Темрюкского района</t>
  </si>
  <si>
    <t>Укрепление материально-технической базы учреждения культуры</t>
  </si>
  <si>
    <t>Реализация мероприятий по осуществлению муниципальными учреждениями капитального ремонта за счет средств из районного бюджета</t>
  </si>
  <si>
    <t>Сохранение и поддержание объектов культурного наследия</t>
  </si>
  <si>
    <t>Социальная политика</t>
  </si>
  <si>
    <t>10</t>
  </si>
  <si>
    <t>Пенсионное обеспечение</t>
  </si>
  <si>
    <t xml:space="preserve">Муниципальная программа «Пенсионное обеспечение за выслугу лет лицам, замещавшим муниципальные должности и должности муниципальной службы  администрации Сенного  сельского поселения Темрюкского района»
</t>
  </si>
  <si>
    <t>Улучшение материального положения пенсионеров муниципальной службы  Сенного сельского поселения Темрюкского района</t>
  </si>
  <si>
    <t>Выплата пенсионного обеспечения за выслугу лет</t>
  </si>
  <si>
    <t>Публичные нормативные социальные выплаты гражданам</t>
  </si>
  <si>
    <t>310</t>
  </si>
  <si>
    <t>Развитие физической культуры и массового спорта в Сенном сельском поселении Темрюкского района</t>
  </si>
  <si>
    <t>Обеспечение деятельности высшего органа исполнительной власти Сенного сельского поселения Темрюкского района</t>
  </si>
  <si>
    <t>Высшее должностное лицо Сенного сельского поселения Темрюкского района</t>
  </si>
  <si>
    <t xml:space="preserve">Расходы на выплаты персоналу государственных (муниципальных) органов </t>
  </si>
  <si>
    <t>Расходы на выплаты персоналу государственных (муниципальных) органов</t>
  </si>
  <si>
    <t>Осуществление отдельных полномочий Российской Федерации и государственных полномочий Краснодарского края</t>
  </si>
  <si>
    <t>8210000000</t>
  </si>
  <si>
    <t>8210060190</t>
  </si>
  <si>
    <t>Контрольно-счетная палата муниципального образования Темрюкский район</t>
  </si>
  <si>
    <t>8310000000</t>
  </si>
  <si>
    <t>8310000190</t>
  </si>
  <si>
    <t>Формирование резервного фонда администрации Сенного сельского поселения Темрюкского района</t>
  </si>
  <si>
    <t>Резервный фонд администрации Сенного сельского поселения Темрюкского района</t>
  </si>
  <si>
    <t>8410000000</t>
  </si>
  <si>
    <t>8410010190</t>
  </si>
  <si>
    <t>Иные выплаты населению</t>
  </si>
  <si>
    <t xml:space="preserve">Отдельные мероприятия муниципальной программы "Развитие  архивного дела в Сенном сельском поселении Темрюкского района"
</t>
  </si>
  <si>
    <t>Муниципальная программа "Обеспечение информационного освещения деятельности администрации Сенного сельского поселения Темрюкского района"</t>
  </si>
  <si>
    <t>Отдельные мероприятия муниципальной программы «Обеспечение информационного освещения деятельности администрации Сенного сельского поселения Темрюкского района»</t>
  </si>
  <si>
    <t>Отдельные мероприятия муниципальной программы «Развитие, эксплуатация и обслуживание информационно-коммуникационных технологий администрации Сенного сельского поселения Темрюкского района»</t>
  </si>
  <si>
    <t>Приобретение и сопровождение программного обеспечения администрации поселения</t>
  </si>
  <si>
    <t>Создание условий для беспрепятственного доступа инвалидов и других маломобильных групп населения.</t>
  </si>
  <si>
    <t>Организация и осуществление мероприятий по предупреждению и ликвидации последствий чрезвычайных ситуаций</t>
  </si>
  <si>
    <t xml:space="preserve">Реализация мероприятий по предупреждению и ликвидации последствий чрезвычайных ситуаций </t>
  </si>
  <si>
    <t>Организация и осуществление мероприятий по пожарной безопасности</t>
  </si>
  <si>
    <t>Противодействие коррупции в Сенном сельском поселении Темрюкского района</t>
  </si>
  <si>
    <t>Осуществление мероприятий по противодействию коррупции в Сенном сельском поселении Темрюкского района</t>
  </si>
  <si>
    <t>Изготовление агитационных материалов по противодействию коррупции</t>
  </si>
  <si>
    <t>5500000000</t>
  </si>
  <si>
    <t>5510000000</t>
  </si>
  <si>
    <t>5510100000</t>
  </si>
  <si>
    <t>Формирование сети автомобильных дорог местного значения Сенного сельского поселения Темрюкского района, соответствующей потребностям населения и экономики поселения</t>
  </si>
  <si>
    <t>Мероприятия по строительству, реконструкции, капитальному ремонту, ремонту и содержанию автомобильных дорог местного значения</t>
  </si>
  <si>
    <t>5610100000</t>
  </si>
  <si>
    <t>Мероприятия по строительству, реконструкции, капитальному ремонту, ремонту и содержанию автомобильных дорог местного значения за счет средств из районного бюджета</t>
  </si>
  <si>
    <t>Совершенствование организации движения транспорта и пешеходов в поселении</t>
  </si>
  <si>
    <t>5710000000</t>
  </si>
  <si>
    <t>5710100000</t>
  </si>
  <si>
    <t>Отдельные мероприятия муниципальной программы Сенного сельского поселения Темрюкского района  "Поддержка и развитие малого и среднего предпринимательства  на территории Сенного сельского поселения Темрюкского района"</t>
  </si>
  <si>
    <t>Совершенствование внешней среды для развития малого и среднего предпринимательства</t>
  </si>
  <si>
    <t>5810000000</t>
  </si>
  <si>
    <t>5810100000</t>
  </si>
  <si>
    <t>Жилищное хозяйство</t>
  </si>
  <si>
    <t>Финансовое обеспечение расходных обязательств поселения на управление и содержание общего имущества многоквартирных домов муниципального жилищного фонда Сенного сельского поселения.</t>
  </si>
  <si>
    <t>Управление и содержание общего имущества многоквартирных домов муниципального жилищного фонда Сенного сельского поселения</t>
  </si>
  <si>
    <t>Реализация мероприятий по управлению и содержанию общего имущества многоквартирных домов муниципального жилищного фонда Сенного сельского поселения</t>
  </si>
  <si>
    <t>Бесперебойное, гарантированное удовлетворение потребности населения Сенного сельского поселения Темрюкского района в питьевой воде и газоснабжении</t>
  </si>
  <si>
    <t>Финансовое обеспечение мероприятий по водоснабжению поселения</t>
  </si>
  <si>
    <t>Финансовое обеспечение мероприятий по газоснабжению поселения</t>
  </si>
  <si>
    <t>Благоустройство территории  Сенного сельского поселения Темрюкского района</t>
  </si>
  <si>
    <t>Освещение территории Сенного сельского поселения</t>
  </si>
  <si>
    <t>Реализация мероприятий по освещению территории Сенного сельского поселения</t>
  </si>
  <si>
    <t>Озеленение территории Сенного сельского поселения</t>
  </si>
  <si>
    <t>Реализация мероприятий по озеленению территории Сенного сельского поселения</t>
  </si>
  <si>
    <t>Реализация мероприятий по содержанию мест захоронения Сенного сельского поселения</t>
  </si>
  <si>
    <t xml:space="preserve">Прочие мероприятия по благоустройству территории Сенного сельского поселения Темрюкского района </t>
  </si>
  <si>
    <t>Отдельные мероприятия муниципальной программы «Молодежь Сенного сельского поселения Темрюкского района»</t>
  </si>
  <si>
    <t>6110000000</t>
  </si>
  <si>
    <t>6110100000</t>
  </si>
  <si>
    <t>Обеспечение деятельности МБУК "Сенная ЦКС" Сенного сельского поселения Темрюкского района на выполнение муниципального задания</t>
  </si>
  <si>
    <t>6200000000</t>
  </si>
  <si>
    <t>6210000000</t>
  </si>
  <si>
    <t>6210100000</t>
  </si>
  <si>
    <t>Осуществление ежемесячных денежных выплат стимулирующего характера работникам муниципальных учреждений культуры, искусства и кинематографии за счет средств из краевого бюджета</t>
  </si>
  <si>
    <t>Обеспечение поэтапного повышения уровня средней заработной платы работников муниципальных учреждений культуры, искусства и кинематографии</t>
  </si>
  <si>
    <t xml:space="preserve">Приобретение оборудования </t>
  </si>
  <si>
    <t>Реализация мероприятий по приобретению оборудования</t>
  </si>
  <si>
    <t>Отдельные мероприятия муниципальной программы «Сохранение, использование и популяризация памятников истории и культуры местного значения, расположенных на территории Сенного сельского поселения Темрюкского района»</t>
  </si>
  <si>
    <t xml:space="preserve">Подготовка и проведение торжественных праздничных мероприятий на территории Сенного сельского поселения Темрюкского района </t>
  </si>
  <si>
    <t>Развитие мер социальной поддержки отдельных категорий граждан</t>
  </si>
  <si>
    <t>Физическое воспитание и физическое развитие граждан посредством организации и проведения (участия) физкультурных мероприятий и массовых спортивных мероприятий</t>
  </si>
  <si>
    <t xml:space="preserve">Расходы бюджета Сенного сельского поселения Темрюкского района по ведомственной структуре расходов бюджета Сенного сельского поселения Темрюкского района за 2018 год </t>
  </si>
  <si>
    <t>Уточненная сводная бюджетная роспись на 2018 года</t>
  </si>
  <si>
    <t>Касссовое исполнение за 2018 год</t>
  </si>
  <si>
    <t>Процент исполнения к уточненной сводной бюджетной росписи на 2018 год</t>
  </si>
  <si>
    <t>Бюджет, утвержденный решением Совета Сенного сельского поселения Темрюкского района от 24.11.2017 № 207 (в редакции от 14.12.2018 №263)</t>
  </si>
  <si>
    <t>Всего расходов</t>
  </si>
  <si>
    <t>8110000190</t>
  </si>
  <si>
    <t>Материально-технического обеспечения администрации</t>
  </si>
  <si>
    <t xml:space="preserve">Муниципальная программа «Формирование доступной среды в Сенном сельском поселении Темрюкского района» </t>
  </si>
  <si>
    <t>Финансовое обеспечение расходных обязательств поселения по взысканию административного штрафа с администрации Сенного сельского поселения.</t>
  </si>
  <si>
    <t>Взыскание административного штрафа, наложенного мировым судьей, с администрации Сенного сельского поселения.</t>
  </si>
  <si>
    <t>Уплата административного штрафа, наложенного мировым судьей, с администрации Сенного сельского поселения.</t>
  </si>
  <si>
    <t>8610051180</t>
  </si>
  <si>
    <t>8500051180</t>
  </si>
  <si>
    <t>5510110100</t>
  </si>
  <si>
    <t>5520000000</t>
  </si>
  <si>
    <t>5520100000</t>
  </si>
  <si>
    <t>5520110110</t>
  </si>
  <si>
    <t>5530000000</t>
  </si>
  <si>
    <t>5530100000</t>
  </si>
  <si>
    <t>5530110130</t>
  </si>
  <si>
    <t>5540000000</t>
  </si>
  <si>
    <t>5540100000</t>
  </si>
  <si>
    <t>5540110140</t>
  </si>
  <si>
    <t>5610110150</t>
  </si>
  <si>
    <t>5710110010</t>
  </si>
  <si>
    <t>5710110512</t>
  </si>
  <si>
    <t>5810110270</t>
  </si>
  <si>
    <t>5900000000</t>
  </si>
  <si>
    <t>5910000000</t>
  </si>
  <si>
    <t>5910100000</t>
  </si>
  <si>
    <t>5910110080</t>
  </si>
  <si>
    <t>8500000000</t>
  </si>
  <si>
    <t>8510000000</t>
  </si>
  <si>
    <t>8510010300</t>
  </si>
  <si>
    <t>6110110200</t>
  </si>
  <si>
    <t>6110200000</t>
  </si>
  <si>
    <t>6110210210</t>
  </si>
  <si>
    <t>6110300000</t>
  </si>
  <si>
    <t>6110310220</t>
  </si>
  <si>
    <t>6110400000</t>
  </si>
  <si>
    <t>6110410230</t>
  </si>
  <si>
    <t>Муниципальная программа «Формирование комфортной городской среды Сенного сельского поселения Темрюкского района»</t>
  </si>
  <si>
    <t>Отдельные мероприятия муниципальной программы «Формирование комфортной городской среды Сенного сельского поселения Темрюкского района»</t>
  </si>
  <si>
    <t>Развитие благоустройства Сенного сельского поселения Темрюкского района</t>
  </si>
  <si>
    <t>Благоустройство дворовых территорий многоквартирных домов и территорий общего пользования Сенного сельского поселения Темрюкского района</t>
  </si>
  <si>
    <t>6210110070</t>
  </si>
  <si>
    <t>Молодежная политика и оздоровление детей</t>
  </si>
  <si>
    <t>6300000000</t>
  </si>
  <si>
    <t>6310000000</t>
  </si>
  <si>
    <t>Создание благоприятных условий для комплексного развития и жизнедеятельности детей и молодежт в Сенном сельском поселении Темрюкского района</t>
  </si>
  <si>
    <t>6310100000</t>
  </si>
  <si>
    <t>6310110240</t>
  </si>
  <si>
    <t>6400000000</t>
  </si>
  <si>
    <t>6410000000</t>
  </si>
  <si>
    <t>6410100000</t>
  </si>
  <si>
    <t>6410100590</t>
  </si>
  <si>
    <t>6420000000</t>
  </si>
  <si>
    <t>Создание условий для организации досуга и обеспечения услугами организаций культуры в части поэтапного повышения уровня средней заработной платы работников муниципальных учреждений отрасли культуры, искусства и кинематографии до среднемесячной начисленной заработной платы по Краснодарскому краю</t>
  </si>
  <si>
    <t>6420100000</t>
  </si>
  <si>
    <t xml:space="preserve">Осуществление ежемесячных денежных выплат стимулирующего характера работникам </t>
  </si>
  <si>
    <t>64201S0120</t>
  </si>
  <si>
    <t>6420160120</t>
  </si>
  <si>
    <t>Сохранение и развитие кадрового потенциала культуры и искусства</t>
  </si>
  <si>
    <t>6420200000</t>
  </si>
  <si>
    <t>Поэтапное повышение уровня средней заработной платы работников муниципальных учреждений отрасли культуры, искусства и кине-матографии до среднемесячной начисленной заработной платы  по Краснодарскому краю</t>
  </si>
  <si>
    <t>64202S0120</t>
  </si>
  <si>
    <t>6420260120</t>
  </si>
  <si>
    <t>Поддержка отрасли культуры</t>
  </si>
  <si>
    <t>6420300000</t>
  </si>
  <si>
    <t>Выплаты денежного поощрения лучшим работникам лучших муниципальных учреждений культуры</t>
  </si>
  <si>
    <t>64203L5190</t>
  </si>
  <si>
    <t>6430000000</t>
  </si>
  <si>
    <t>6430100000</t>
  </si>
  <si>
    <t>Осуществление муниципальными учреждениями капитального ремонта и ремонта бюджетных учреждений</t>
  </si>
  <si>
    <t>Реализация мероприятий по осуществлению муниципальными учреждениями капитального ремонта и ремонта бюджетных учреждений за счет средств поселения</t>
  </si>
  <si>
    <t>Благоустройство территории МБУК "Сенная ЦКС"</t>
  </si>
  <si>
    <t>Реализация мероприятий по благоустройству территории</t>
  </si>
  <si>
    <t xml:space="preserve">Предоставление субсидий для денежного поощрение лучшим муниципальным учреждениям Краснодарского края </t>
  </si>
  <si>
    <t>6430400000</t>
  </si>
  <si>
    <t>Выплаты денежного поощрения лучшим муниципальным учреждениям культуры</t>
  </si>
  <si>
    <t>64304L5190</t>
  </si>
  <si>
    <t xml:space="preserve">                                                                    к решению LXIX сессии Совета </t>
  </si>
  <si>
    <t xml:space="preserve">                                                                                                Сенного сельского поселения</t>
  </si>
  <si>
    <t xml:space="preserve">                                                                                     Темрюкского района III созыва № 282</t>
  </si>
  <si>
    <t xml:space="preserve">                                                                                                                                                                                               от 26 апреля 2019 года</t>
  </si>
  <si>
    <t xml:space="preserve"> </t>
  </si>
  <si>
    <t>Приложение № 2</t>
  </si>
  <si>
    <t>Бюджетные инвестиции</t>
  </si>
</sst>
</file>

<file path=xl/styles.xml><?xml version="1.0" encoding="utf-8"?>
<styleSheet xmlns="http://schemas.openxmlformats.org/spreadsheetml/2006/main">
  <numFmts count="3">
    <numFmt numFmtId="164" formatCode="0.0"/>
    <numFmt numFmtId="165" formatCode="#,##0.00000"/>
    <numFmt numFmtId="166" formatCode="#,##0.0"/>
  </numFmts>
  <fonts count="12">
    <font>
      <sz val="10"/>
      <name val="Arial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2"/>
      <name val="Arial"/>
      <family val="2"/>
      <charset val="204"/>
    </font>
    <font>
      <sz val="11"/>
      <name val="Arial"/>
      <family val="2"/>
      <charset val="204"/>
    </font>
    <font>
      <sz val="10"/>
      <name val="Times New Roman"/>
      <family val="1"/>
      <charset val="204"/>
    </font>
    <font>
      <b/>
      <sz val="10"/>
      <color indexed="6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9" fontId="1" fillId="0" borderId="0" applyFont="0" applyFill="0" applyBorder="0" applyAlignment="0" applyProtection="0"/>
  </cellStyleXfs>
  <cellXfs count="98">
    <xf numFmtId="0" fontId="0" fillId="0" borderId="0" xfId="0"/>
    <xf numFmtId="0" fontId="3" fillId="0" borderId="0" xfId="0" applyFont="1"/>
    <xf numFmtId="0" fontId="4" fillId="0" borderId="0" xfId="0" applyFont="1"/>
    <xf numFmtId="0" fontId="2" fillId="0" borderId="0" xfId="0" applyFont="1"/>
    <xf numFmtId="0" fontId="5" fillId="0" borderId="0" xfId="0" applyFont="1" applyAlignment="1">
      <alignment horizontal="left"/>
    </xf>
    <xf numFmtId="0" fontId="5" fillId="0" borderId="0" xfId="0" applyFont="1" applyAlignment="1"/>
    <xf numFmtId="0" fontId="2" fillId="0" borderId="0" xfId="0" applyFont="1" applyAlignment="1">
      <alignment vertical="top"/>
    </xf>
    <xf numFmtId="0" fontId="5" fillId="0" borderId="0" xfId="0" applyFont="1" applyAlignment="1">
      <alignment vertical="top"/>
    </xf>
    <xf numFmtId="0" fontId="2" fillId="0" borderId="1" xfId="0" applyFont="1" applyBorder="1" applyAlignment="1">
      <alignment vertical="top" wrapText="1"/>
    </xf>
    <xf numFmtId="0" fontId="5" fillId="0" borderId="2" xfId="0" applyFont="1" applyBorder="1" applyAlignment="1">
      <alignment horizontal="center" vertical="top"/>
    </xf>
    <xf numFmtId="0" fontId="6" fillId="0" borderId="1" xfId="0" applyFont="1" applyBorder="1" applyAlignment="1">
      <alignment horizontal="center" vertical="top" wrapText="1"/>
    </xf>
    <xf numFmtId="0" fontId="5" fillId="0" borderId="2" xfId="0" applyFont="1" applyBorder="1" applyAlignment="1">
      <alignment vertical="top" wrapText="1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left" wrapText="1"/>
    </xf>
    <xf numFmtId="0" fontId="5" fillId="0" borderId="0" xfId="0" applyFont="1" applyAlignment="1">
      <alignment horizontal="center"/>
    </xf>
    <xf numFmtId="0" fontId="2" fillId="0" borderId="0" xfId="0" applyFont="1" applyAlignment="1"/>
    <xf numFmtId="0" fontId="5" fillId="0" borderId="1" xfId="0" applyFont="1" applyBorder="1" applyAlignment="1">
      <alignment horizontal="center" wrapText="1"/>
    </xf>
    <xf numFmtId="0" fontId="7" fillId="0" borderId="0" xfId="0" applyFont="1" applyAlignment="1">
      <alignment vertical="top"/>
    </xf>
    <xf numFmtId="0" fontId="7" fillId="0" borderId="0" xfId="0" applyFont="1" applyAlignment="1">
      <alignment horizontal="center" vertical="top" wrapText="1"/>
    </xf>
    <xf numFmtId="0" fontId="5" fillId="0" borderId="0" xfId="0" applyFont="1" applyFill="1" applyBorder="1" applyAlignment="1">
      <alignment horizontal="left" vertical="top" wrapText="1"/>
    </xf>
    <xf numFmtId="0" fontId="5" fillId="0" borderId="0" xfId="0" applyFont="1" applyBorder="1" applyAlignment="1">
      <alignment vertical="top" wrapText="1"/>
    </xf>
    <xf numFmtId="0" fontId="5" fillId="0" borderId="1" xfId="0" applyFont="1" applyBorder="1" applyAlignment="1">
      <alignment wrapText="1"/>
    </xf>
    <xf numFmtId="164" fontId="0" fillId="0" borderId="0" xfId="0" applyNumberFormat="1"/>
    <xf numFmtId="0" fontId="5" fillId="0" borderId="0" xfId="0" applyFont="1" applyAlignment="1">
      <alignment horizontal="center" vertical="top"/>
    </xf>
    <xf numFmtId="49" fontId="7" fillId="0" borderId="0" xfId="0" applyNumberFormat="1" applyFont="1" applyAlignment="1">
      <alignment horizontal="left" vertical="top" wrapText="1"/>
    </xf>
    <xf numFmtId="49" fontId="7" fillId="0" borderId="0" xfId="0" applyNumberFormat="1" applyFont="1" applyAlignment="1">
      <alignment horizontal="center" vertical="top" wrapText="1"/>
    </xf>
    <xf numFmtId="0" fontId="5" fillId="0" borderId="0" xfId="0" applyFont="1" applyBorder="1" applyAlignment="1">
      <alignment horizontal="center" vertical="top"/>
    </xf>
    <xf numFmtId="0" fontId="5" fillId="0" borderId="0" xfId="0" applyFont="1" applyBorder="1" applyAlignment="1">
      <alignment horizontal="left" vertical="top" wrapText="1"/>
    </xf>
    <xf numFmtId="49" fontId="5" fillId="0" borderId="0" xfId="0" applyNumberFormat="1" applyFont="1" applyBorder="1" applyAlignment="1">
      <alignment horizontal="left" vertical="top"/>
    </xf>
    <xf numFmtId="49" fontId="5" fillId="0" borderId="0" xfId="0" applyNumberFormat="1" applyFont="1" applyBorder="1" applyAlignment="1">
      <alignment horizontal="center" vertical="top"/>
    </xf>
    <xf numFmtId="49" fontId="5" fillId="0" borderId="0" xfId="0" applyNumberFormat="1" applyFont="1" applyFill="1" applyBorder="1" applyAlignment="1">
      <alignment horizontal="left" vertical="top" wrapText="1"/>
    </xf>
    <xf numFmtId="49" fontId="5" fillId="0" borderId="0" xfId="0" applyNumberFormat="1" applyFont="1" applyFill="1" applyBorder="1" applyAlignment="1">
      <alignment horizontal="left" vertical="top"/>
    </xf>
    <xf numFmtId="49" fontId="5" fillId="0" borderId="0" xfId="0" applyNumberFormat="1" applyFont="1" applyFill="1" applyBorder="1" applyAlignment="1">
      <alignment vertical="top" wrapText="1"/>
    </xf>
    <xf numFmtId="49" fontId="5" fillId="0" borderId="0" xfId="0" applyNumberFormat="1" applyFont="1" applyFill="1" applyBorder="1" applyAlignment="1">
      <alignment vertical="top"/>
    </xf>
    <xf numFmtId="49" fontId="5" fillId="0" borderId="0" xfId="0" applyNumberFormat="1" applyFont="1" applyFill="1" applyBorder="1" applyAlignment="1">
      <alignment horizontal="center" vertical="top"/>
    </xf>
    <xf numFmtId="164" fontId="5" fillId="0" borderId="0" xfId="0" applyNumberFormat="1" applyFont="1" applyBorder="1" applyAlignment="1">
      <alignment horizontal="right" vertical="top"/>
    </xf>
    <xf numFmtId="164" fontId="5" fillId="0" borderId="0" xfId="0" applyNumberFormat="1" applyFont="1" applyAlignment="1">
      <alignment vertical="top"/>
    </xf>
    <xf numFmtId="0" fontId="5" fillId="0" borderId="0" xfId="0" applyFont="1" applyAlignment="1">
      <alignment horizontal="right" vertical="top"/>
    </xf>
    <xf numFmtId="0" fontId="3" fillId="0" borderId="0" xfId="0" applyFont="1" applyAlignment="1">
      <alignment vertical="top"/>
    </xf>
    <xf numFmtId="0" fontId="0" fillId="0" borderId="0" xfId="0" applyAlignment="1">
      <alignment vertical="top"/>
    </xf>
    <xf numFmtId="0" fontId="10" fillId="0" borderId="2" xfId="0" applyFont="1" applyBorder="1" applyAlignment="1">
      <alignment horizontal="center" vertical="center" wrapText="1"/>
    </xf>
    <xf numFmtId="164" fontId="10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left" vertical="top"/>
    </xf>
    <xf numFmtId="0" fontId="10" fillId="0" borderId="2" xfId="0" applyFont="1" applyBorder="1" applyAlignment="1">
      <alignment horizontal="center" vertical="top"/>
    </xf>
    <xf numFmtId="0" fontId="10" fillId="0" borderId="2" xfId="0" applyFont="1" applyBorder="1" applyAlignment="1">
      <alignment horizontal="center" vertical="top" wrapText="1"/>
    </xf>
    <xf numFmtId="1" fontId="10" fillId="0" borderId="2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5" fillId="0" borderId="1" xfId="0" applyFont="1" applyBorder="1" applyAlignment="1">
      <alignment horizontal="left" vertical="top" wrapText="1"/>
    </xf>
    <xf numFmtId="0" fontId="7" fillId="0" borderId="0" xfId="0" applyFont="1" applyAlignment="1">
      <alignment horizontal="left" vertical="top"/>
    </xf>
    <xf numFmtId="0" fontId="1" fillId="0" borderId="0" xfId="0" applyFont="1" applyFill="1"/>
    <xf numFmtId="0" fontId="1" fillId="0" borderId="0" xfId="0" applyFont="1" applyAlignment="1">
      <alignment vertical="top"/>
    </xf>
    <xf numFmtId="0" fontId="5" fillId="0" borderId="0" xfId="0" applyNumberFormat="1" applyFont="1" applyAlignment="1">
      <alignment horizontal="left" vertical="top"/>
    </xf>
    <xf numFmtId="0" fontId="5" fillId="0" borderId="0" xfId="0" applyNumberFormat="1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5" fillId="0" borderId="0" xfId="0" applyNumberFormat="1" applyFont="1" applyFill="1" applyBorder="1" applyAlignment="1">
      <alignment horizontal="center" vertical="top"/>
    </xf>
    <xf numFmtId="0" fontId="5" fillId="0" borderId="0" xfId="0" applyFont="1" applyFill="1" applyAlignment="1">
      <alignment vertical="top" wrapText="1"/>
    </xf>
    <xf numFmtId="0" fontId="5" fillId="0" borderId="0" xfId="0" applyFont="1" applyFill="1" applyAlignment="1">
      <alignment horizontal="center" vertical="top"/>
    </xf>
    <xf numFmtId="0" fontId="5" fillId="0" borderId="0" xfId="0" applyFont="1" applyFill="1" applyAlignment="1">
      <alignment vertical="top"/>
    </xf>
    <xf numFmtId="0" fontId="5" fillId="0" borderId="0" xfId="0" applyFont="1" applyFill="1" applyBorder="1" applyAlignment="1">
      <alignment vertical="top" wrapText="1"/>
    </xf>
    <xf numFmtId="0" fontId="5" fillId="0" borderId="0" xfId="0" applyFont="1" applyFill="1" applyAlignment="1">
      <alignment horizontal="left" vertical="top" wrapText="1"/>
    </xf>
    <xf numFmtId="49" fontId="5" fillId="0" borderId="0" xfId="0" applyNumberFormat="1" applyFont="1" applyFill="1" applyAlignment="1">
      <alignment horizontal="center" vertical="top"/>
    </xf>
    <xf numFmtId="49" fontId="5" fillId="0" borderId="0" xfId="0" applyNumberFormat="1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horizontal="center" vertical="top"/>
    </xf>
    <xf numFmtId="0" fontId="1" fillId="0" borderId="0" xfId="0" applyFont="1" applyFill="1" applyAlignment="1">
      <alignment vertical="top"/>
    </xf>
    <xf numFmtId="0" fontId="0" fillId="0" borderId="0" xfId="0" applyFill="1"/>
    <xf numFmtId="0" fontId="5" fillId="0" borderId="0" xfId="0" applyNumberFormat="1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horizontal="justify" vertical="top"/>
    </xf>
    <xf numFmtId="0" fontId="1" fillId="0" borderId="0" xfId="0" applyFont="1"/>
    <xf numFmtId="0" fontId="7" fillId="0" borderId="0" xfId="0" applyFont="1" applyFill="1" applyAlignment="1">
      <alignment horizontal="center" vertical="top" wrapText="1"/>
    </xf>
    <xf numFmtId="0" fontId="7" fillId="0" borderId="0" xfId="0" applyFont="1" applyFill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top"/>
    </xf>
    <xf numFmtId="49" fontId="7" fillId="0" borderId="0" xfId="0" applyNumberFormat="1" applyFont="1" applyFill="1" applyBorder="1" applyAlignment="1">
      <alignment horizontal="left" vertical="top" wrapText="1"/>
    </xf>
    <xf numFmtId="49" fontId="7" fillId="0" borderId="0" xfId="0" applyNumberFormat="1" applyFont="1" applyFill="1" applyBorder="1" applyAlignment="1">
      <alignment horizontal="center" vertical="top" wrapText="1"/>
    </xf>
    <xf numFmtId="0" fontId="5" fillId="0" borderId="0" xfId="0" applyFont="1" applyFill="1" applyAlignment="1">
      <alignment horizontal="center" vertical="top" wrapText="1"/>
    </xf>
    <xf numFmtId="49" fontId="7" fillId="0" borderId="0" xfId="0" applyNumberFormat="1" applyFont="1" applyFill="1" applyBorder="1" applyAlignment="1">
      <alignment horizontal="left" vertical="top"/>
    </xf>
    <xf numFmtId="49" fontId="7" fillId="0" borderId="0" xfId="0" applyNumberFormat="1" applyFont="1" applyFill="1" applyBorder="1" applyAlignment="1">
      <alignment horizontal="center" vertical="top"/>
    </xf>
    <xf numFmtId="0" fontId="7" fillId="0" borderId="0" xfId="0" applyFont="1" applyFill="1" applyBorder="1" applyAlignment="1">
      <alignment vertical="top" wrapText="1"/>
    </xf>
    <xf numFmtId="0" fontId="7" fillId="0" borderId="0" xfId="0" applyFont="1" applyFill="1" applyAlignment="1">
      <alignment vertical="top"/>
    </xf>
    <xf numFmtId="9" fontId="7" fillId="0" borderId="0" xfId="2" applyFont="1" applyFill="1" applyAlignment="1">
      <alignment vertical="top"/>
    </xf>
    <xf numFmtId="0" fontId="5" fillId="2" borderId="0" xfId="0" applyFont="1" applyFill="1" applyAlignment="1">
      <alignment vertical="top"/>
    </xf>
    <xf numFmtId="0" fontId="5" fillId="2" borderId="0" xfId="0" applyFont="1" applyFill="1" applyBorder="1" applyAlignment="1">
      <alignment horizontal="left" vertical="top" wrapText="1"/>
    </xf>
    <xf numFmtId="0" fontId="5" fillId="2" borderId="0" xfId="0" applyFont="1" applyFill="1" applyBorder="1" applyAlignment="1">
      <alignment horizontal="center" vertical="top"/>
    </xf>
    <xf numFmtId="49" fontId="5" fillId="2" borderId="0" xfId="0" applyNumberFormat="1" applyFont="1" applyFill="1" applyBorder="1" applyAlignment="1">
      <alignment horizontal="left" vertical="top"/>
    </xf>
    <xf numFmtId="49" fontId="5" fillId="2" borderId="0" xfId="0" applyNumberFormat="1" applyFont="1" applyFill="1" applyBorder="1" applyAlignment="1">
      <alignment horizontal="center" vertical="top"/>
    </xf>
    <xf numFmtId="165" fontId="0" fillId="0" borderId="0" xfId="0" applyNumberFormat="1"/>
    <xf numFmtId="166" fontId="7" fillId="2" borderId="0" xfId="0" applyNumberFormat="1" applyFont="1" applyFill="1" applyAlignment="1">
      <alignment vertical="top"/>
    </xf>
    <xf numFmtId="166" fontId="0" fillId="2" borderId="0" xfId="0" applyNumberFormat="1" applyFill="1" applyAlignment="1">
      <alignment vertical="top"/>
    </xf>
    <xf numFmtId="166" fontId="7" fillId="2" borderId="0" xfId="0" applyNumberFormat="1" applyFont="1" applyFill="1" applyBorder="1" applyAlignment="1">
      <alignment vertical="top"/>
    </xf>
    <xf numFmtId="166" fontId="5" fillId="2" borderId="0" xfId="0" applyNumberFormat="1" applyFont="1" applyFill="1" applyBorder="1" applyAlignment="1">
      <alignment vertical="top"/>
    </xf>
    <xf numFmtId="166" fontId="5" fillId="2" borderId="0" xfId="0" applyNumberFormat="1" applyFont="1" applyFill="1" applyBorder="1" applyAlignment="1">
      <alignment horizontal="right" vertical="top"/>
    </xf>
    <xf numFmtId="166" fontId="5" fillId="2" borderId="0" xfId="0" applyNumberFormat="1" applyFont="1" applyFill="1" applyAlignment="1">
      <alignment vertical="top"/>
    </xf>
    <xf numFmtId="166" fontId="7" fillId="2" borderId="0" xfId="0" applyNumberFormat="1" applyFont="1" applyFill="1" applyBorder="1" applyAlignment="1">
      <alignment horizontal="right" vertical="top"/>
    </xf>
    <xf numFmtId="0" fontId="5" fillId="0" borderId="0" xfId="0" applyFont="1" applyFill="1" applyAlignment="1">
      <alignment horizontal="right"/>
    </xf>
    <xf numFmtId="0" fontId="5" fillId="0" borderId="0" xfId="0" applyFont="1" applyFill="1" applyAlignment="1">
      <alignment horizontal="right" vertical="center"/>
    </xf>
    <xf numFmtId="49" fontId="9" fillId="0" borderId="0" xfId="1" applyNumberFormat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horizontal="right"/>
    </xf>
  </cellXfs>
  <cellStyles count="3">
    <cellStyle name="Обычный" xfId="0" builtinId="0"/>
    <cellStyle name="Обычный_Бюджетная классификация 2005 конс. бюджет" xfId="1"/>
    <cellStyle name="Процентный" xfId="2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258"/>
  <sheetViews>
    <sheetView tabSelected="1" topLeftCell="B204" workbookViewId="0">
      <selection activeCell="B210" sqref="B210"/>
    </sheetView>
  </sheetViews>
  <sheetFormatPr defaultRowHeight="12.75"/>
  <cols>
    <col min="1" max="1" width="2.5703125" style="6" customWidth="1"/>
    <col min="2" max="2" width="39" style="6" customWidth="1"/>
    <col min="3" max="3" width="4.7109375" style="14" customWidth="1"/>
    <col min="4" max="4" width="3.7109375" style="12" customWidth="1"/>
    <col min="5" max="5" width="3.140625" style="12" customWidth="1"/>
    <col min="6" max="6" width="10.28515625" style="12" customWidth="1"/>
    <col min="7" max="7" width="4.140625" style="15" customWidth="1"/>
    <col min="8" max="8" width="13.85546875" style="15" customWidth="1"/>
    <col min="9" max="9" width="13.5703125" style="3" customWidth="1"/>
    <col min="10" max="10" width="13.85546875" style="37" customWidth="1"/>
    <col min="11" max="11" width="9.5703125" style="39" customWidth="1"/>
    <col min="12" max="12" width="10.140625" bestFit="1" customWidth="1"/>
    <col min="13" max="13" width="9.5703125" bestFit="1" customWidth="1"/>
  </cols>
  <sheetData>
    <row r="1" spans="1:13">
      <c r="C1" s="93"/>
      <c r="D1" s="93"/>
      <c r="E1" s="93"/>
      <c r="F1" s="93"/>
      <c r="G1" s="93"/>
      <c r="H1" s="93"/>
      <c r="I1" s="93"/>
      <c r="J1" s="93"/>
      <c r="K1" s="93" t="s">
        <v>318</v>
      </c>
    </row>
    <row r="2" spans="1:13">
      <c r="C2" s="93"/>
      <c r="D2" s="93"/>
      <c r="E2" s="93"/>
      <c r="F2" s="93"/>
      <c r="G2" s="93"/>
      <c r="H2" s="93"/>
      <c r="I2" s="93"/>
      <c r="J2" s="93"/>
      <c r="K2" s="93" t="s">
        <v>313</v>
      </c>
    </row>
    <row r="3" spans="1:13">
      <c r="C3" s="94"/>
      <c r="D3" s="94"/>
      <c r="E3" s="94"/>
      <c r="F3" s="94"/>
      <c r="G3" s="94"/>
      <c r="H3" s="94"/>
      <c r="I3" s="94"/>
      <c r="J3" s="94"/>
      <c r="K3" s="94" t="s">
        <v>314</v>
      </c>
    </row>
    <row r="4" spans="1:13">
      <c r="C4" s="93"/>
      <c r="D4" s="93"/>
      <c r="E4" s="93"/>
      <c r="F4" s="93"/>
      <c r="G4" s="93"/>
      <c r="H4" s="93"/>
      <c r="I4" s="93"/>
      <c r="J4" s="93"/>
      <c r="K4" s="93" t="s">
        <v>315</v>
      </c>
    </row>
    <row r="5" spans="1:13">
      <c r="C5" s="93"/>
      <c r="D5" s="93"/>
      <c r="E5" s="93"/>
      <c r="F5" s="93"/>
      <c r="G5" s="93"/>
      <c r="H5" s="93"/>
      <c r="I5" s="93"/>
      <c r="J5" s="93"/>
      <c r="K5" s="93" t="s">
        <v>316</v>
      </c>
    </row>
    <row r="6" spans="1:13">
      <c r="B6" s="51"/>
      <c r="C6" s="6"/>
      <c r="D6" s="6"/>
      <c r="E6" s="6"/>
      <c r="F6" s="6"/>
      <c r="G6" s="6"/>
      <c r="H6" s="97"/>
      <c r="I6" s="97"/>
      <c r="J6" s="97"/>
      <c r="K6" s="97"/>
    </row>
    <row r="7" spans="1:13" s="1" customFormat="1" ht="15.75" customHeight="1">
      <c r="A7" s="6"/>
      <c r="B7" s="7"/>
      <c r="C7" s="14"/>
      <c r="D7" s="4"/>
      <c r="E7" s="4"/>
      <c r="F7" s="4"/>
      <c r="G7" s="5"/>
      <c r="H7" s="5"/>
      <c r="I7" s="5"/>
      <c r="J7" s="37"/>
      <c r="K7" s="38"/>
    </row>
    <row r="8" spans="1:13" s="2" customFormat="1" ht="25.5" customHeight="1">
      <c r="A8" s="96" t="s">
        <v>231</v>
      </c>
      <c r="B8" s="96"/>
      <c r="C8" s="96"/>
      <c r="D8" s="96"/>
      <c r="E8" s="96"/>
      <c r="F8" s="96"/>
      <c r="G8" s="96"/>
      <c r="H8" s="96"/>
      <c r="I8" s="96"/>
      <c r="J8" s="96"/>
      <c r="K8" s="96"/>
    </row>
    <row r="9" spans="1:13" s="2" customFormat="1" ht="15" customHeight="1">
      <c r="A9" s="10"/>
      <c r="B9" s="8"/>
      <c r="C9" s="16"/>
      <c r="D9" s="13"/>
      <c r="E9" s="13"/>
      <c r="F9" s="13"/>
      <c r="G9" s="21"/>
      <c r="H9" s="21"/>
      <c r="I9" s="21"/>
      <c r="J9" s="37"/>
      <c r="K9" s="48" t="s">
        <v>5</v>
      </c>
      <c r="L9" s="2" t="s">
        <v>317</v>
      </c>
    </row>
    <row r="10" spans="1:13" s="2" customFormat="1" ht="170.25" customHeight="1">
      <c r="A10" s="11" t="s">
        <v>4</v>
      </c>
      <c r="B10" s="9" t="s">
        <v>56</v>
      </c>
      <c r="C10" s="42" t="s">
        <v>57</v>
      </c>
      <c r="D10" s="9" t="s">
        <v>0</v>
      </c>
      <c r="E10" s="9" t="s">
        <v>1</v>
      </c>
      <c r="F10" s="43" t="s">
        <v>2</v>
      </c>
      <c r="G10" s="9" t="s">
        <v>3</v>
      </c>
      <c r="H10" s="40" t="s">
        <v>235</v>
      </c>
      <c r="I10" s="40" t="s">
        <v>232</v>
      </c>
      <c r="J10" s="41" t="s">
        <v>233</v>
      </c>
      <c r="K10" s="41" t="s">
        <v>234</v>
      </c>
    </row>
    <row r="11" spans="1:13" s="47" customFormat="1" ht="12.75" customHeight="1">
      <c r="A11" s="45">
        <v>1</v>
      </c>
      <c r="B11" s="44">
        <v>2</v>
      </c>
      <c r="C11" s="45">
        <v>3</v>
      </c>
      <c r="D11" s="44">
        <v>4</v>
      </c>
      <c r="E11" s="44">
        <v>5</v>
      </c>
      <c r="F11" s="44">
        <v>6</v>
      </c>
      <c r="G11" s="44">
        <v>7</v>
      </c>
      <c r="H11" s="40">
        <v>8</v>
      </c>
      <c r="I11" s="40">
        <v>9</v>
      </c>
      <c r="J11" s="46">
        <v>10</v>
      </c>
      <c r="K11" s="46">
        <v>11</v>
      </c>
    </row>
    <row r="12" spans="1:13">
      <c r="A12" s="7"/>
      <c r="B12" s="17" t="s">
        <v>236</v>
      </c>
      <c r="C12" s="23"/>
      <c r="D12" s="52"/>
      <c r="E12" s="52"/>
      <c r="F12" s="52"/>
      <c r="G12" s="53"/>
      <c r="H12" s="86">
        <f>H13</f>
        <v>50492.485419999997</v>
      </c>
      <c r="I12" s="86">
        <f>I13</f>
        <v>50492.485419999997</v>
      </c>
      <c r="J12" s="86">
        <f>J13</f>
        <v>49977.559179999997</v>
      </c>
      <c r="K12" s="87">
        <f>J12/I12*100</f>
        <v>98.980192328191393</v>
      </c>
      <c r="L12" s="85"/>
      <c r="M12" s="22"/>
    </row>
    <row r="13" spans="1:13">
      <c r="A13" s="18" t="s">
        <v>6</v>
      </c>
      <c r="B13" s="49" t="s">
        <v>58</v>
      </c>
      <c r="C13" s="54">
        <v>992</v>
      </c>
      <c r="D13" s="24"/>
      <c r="E13" s="24"/>
      <c r="F13" s="24"/>
      <c r="G13" s="25"/>
      <c r="H13" s="86">
        <f>H14+H89+H96+H122+H142+H179+H186+H242+H235</f>
        <v>50492.485419999997</v>
      </c>
      <c r="I13" s="86">
        <f>I14+I89+I96+I122+I142+I179+I186+I242+I235</f>
        <v>50492.485419999997</v>
      </c>
      <c r="J13" s="86">
        <f>J14+J89+J96+J122+J142+J179+J186+J242+J235</f>
        <v>49977.559179999997</v>
      </c>
      <c r="K13" s="87">
        <f t="shared" ref="K13:K76" si="0">J13/I13*100</f>
        <v>98.980192328191393</v>
      </c>
      <c r="L13" s="85"/>
      <c r="M13" s="22"/>
    </row>
    <row r="14" spans="1:13">
      <c r="A14" s="69"/>
      <c r="B14" s="70" t="s">
        <v>7</v>
      </c>
      <c r="C14" s="71">
        <v>992</v>
      </c>
      <c r="D14" s="72" t="s">
        <v>8</v>
      </c>
      <c r="E14" s="72"/>
      <c r="F14" s="72"/>
      <c r="G14" s="73"/>
      <c r="H14" s="88">
        <f>H15+H21+H33+H38+H43</f>
        <v>13138.52578</v>
      </c>
      <c r="I14" s="88">
        <f>I15+I21+I33+I38+I43</f>
        <v>13138.52578</v>
      </c>
      <c r="J14" s="88">
        <f>J15+J21+J33+J38+J43</f>
        <v>12844.582420000001</v>
      </c>
      <c r="K14" s="87">
        <f t="shared" si="0"/>
        <v>97.762737121942152</v>
      </c>
      <c r="L14" s="85"/>
    </row>
    <row r="15" spans="1:13" ht="38.25">
      <c r="A15" s="74"/>
      <c r="B15" s="19" t="s">
        <v>9</v>
      </c>
      <c r="C15" s="63">
        <v>992</v>
      </c>
      <c r="D15" s="30" t="s">
        <v>8</v>
      </c>
      <c r="E15" s="30" t="s">
        <v>10</v>
      </c>
      <c r="F15" s="30"/>
      <c r="G15" s="62"/>
      <c r="H15" s="89">
        <f>H16</f>
        <v>676.64</v>
      </c>
      <c r="I15" s="89">
        <f>I16</f>
        <v>676.64</v>
      </c>
      <c r="J15" s="89">
        <f>J16</f>
        <v>676.64</v>
      </c>
      <c r="K15" s="87">
        <f t="shared" si="0"/>
        <v>100</v>
      </c>
      <c r="L15" s="85"/>
    </row>
    <row r="16" spans="1:13" ht="38.25" hidden="1">
      <c r="A16" s="74"/>
      <c r="B16" s="30" t="s">
        <v>161</v>
      </c>
      <c r="C16" s="63">
        <v>992</v>
      </c>
      <c r="D16" s="30" t="s">
        <v>8</v>
      </c>
      <c r="E16" s="30" t="s">
        <v>10</v>
      </c>
      <c r="F16" s="55">
        <v>8100000000</v>
      </c>
      <c r="G16" s="62"/>
      <c r="H16" s="89">
        <f t="shared" ref="H16:J17" si="1">H18</f>
        <v>676.64</v>
      </c>
      <c r="I16" s="89">
        <f t="shared" si="1"/>
        <v>676.64</v>
      </c>
      <c r="J16" s="89">
        <f t="shared" si="1"/>
        <v>676.64</v>
      </c>
      <c r="K16" s="87">
        <f t="shared" si="0"/>
        <v>100</v>
      </c>
      <c r="L16" s="85"/>
    </row>
    <row r="17" spans="1:12" ht="25.5">
      <c r="A17" s="74"/>
      <c r="B17" s="30" t="s">
        <v>162</v>
      </c>
      <c r="C17" s="63">
        <v>992</v>
      </c>
      <c r="D17" s="30" t="s">
        <v>8</v>
      </c>
      <c r="E17" s="30" t="s">
        <v>10</v>
      </c>
      <c r="F17" s="55">
        <v>8110000000</v>
      </c>
      <c r="G17" s="62"/>
      <c r="H17" s="89">
        <f t="shared" si="1"/>
        <v>676.64</v>
      </c>
      <c r="I17" s="89">
        <f t="shared" si="1"/>
        <v>676.64</v>
      </c>
      <c r="J17" s="89">
        <f t="shared" si="1"/>
        <v>676.64</v>
      </c>
      <c r="K17" s="87">
        <f t="shared" si="0"/>
        <v>100</v>
      </c>
      <c r="L17" s="85"/>
    </row>
    <row r="18" spans="1:12" ht="25.5">
      <c r="A18" s="74"/>
      <c r="B18" s="60" t="s">
        <v>48</v>
      </c>
      <c r="C18" s="63">
        <v>992</v>
      </c>
      <c r="D18" s="31" t="s">
        <v>8</v>
      </c>
      <c r="E18" s="31" t="s">
        <v>10</v>
      </c>
      <c r="F18" s="61" t="s">
        <v>237</v>
      </c>
      <c r="G18" s="34"/>
      <c r="H18" s="89">
        <f>H19+H20</f>
        <v>676.64</v>
      </c>
      <c r="I18" s="89">
        <f>I19+I20</f>
        <v>676.64</v>
      </c>
      <c r="J18" s="89">
        <f>J19+J20</f>
        <v>676.64</v>
      </c>
      <c r="K18" s="87">
        <f t="shared" si="0"/>
        <v>100</v>
      </c>
      <c r="L18" s="85"/>
    </row>
    <row r="19" spans="1:12" ht="27" customHeight="1">
      <c r="A19" s="74"/>
      <c r="B19" s="19" t="s">
        <v>163</v>
      </c>
      <c r="C19" s="63">
        <v>992</v>
      </c>
      <c r="D19" s="31" t="s">
        <v>8</v>
      </c>
      <c r="E19" s="31" t="s">
        <v>10</v>
      </c>
      <c r="F19" s="61" t="s">
        <v>237</v>
      </c>
      <c r="G19" s="34" t="s">
        <v>99</v>
      </c>
      <c r="H19" s="89">
        <v>676.64</v>
      </c>
      <c r="I19" s="89">
        <v>676.64</v>
      </c>
      <c r="J19" s="89">
        <v>676.64</v>
      </c>
      <c r="K19" s="87">
        <f t="shared" si="0"/>
        <v>100</v>
      </c>
      <c r="L19" s="85"/>
    </row>
    <row r="20" spans="1:12" ht="50.25" hidden="1" customHeight="1">
      <c r="A20" s="74"/>
      <c r="B20" s="19" t="s">
        <v>59</v>
      </c>
      <c r="C20" s="63">
        <v>992</v>
      </c>
      <c r="D20" s="31" t="s">
        <v>8</v>
      </c>
      <c r="E20" s="31" t="s">
        <v>10</v>
      </c>
      <c r="F20" s="61" t="s">
        <v>105</v>
      </c>
      <c r="G20" s="34" t="s">
        <v>100</v>
      </c>
      <c r="H20" s="89"/>
      <c r="I20" s="89"/>
      <c r="J20" s="89"/>
      <c r="K20" s="87" t="e">
        <f t="shared" si="0"/>
        <v>#DIV/0!</v>
      </c>
      <c r="L20" s="85"/>
    </row>
    <row r="21" spans="1:12" ht="51" customHeight="1">
      <c r="A21" s="74"/>
      <c r="B21" s="19" t="s">
        <v>106</v>
      </c>
      <c r="C21" s="63">
        <v>992</v>
      </c>
      <c r="D21" s="30" t="s">
        <v>8</v>
      </c>
      <c r="E21" s="30" t="s">
        <v>11</v>
      </c>
      <c r="F21" s="30"/>
      <c r="G21" s="62"/>
      <c r="H21" s="89">
        <f>H22+H29</f>
        <v>4465.7569999999996</v>
      </c>
      <c r="I21" s="89">
        <f>I22+I29</f>
        <v>4465.7569999999996</v>
      </c>
      <c r="J21" s="89">
        <f>J22+J29</f>
        <v>4465.7569999999996</v>
      </c>
      <c r="K21" s="87">
        <f t="shared" si="0"/>
        <v>100</v>
      </c>
      <c r="L21" s="85"/>
    </row>
    <row r="22" spans="1:12" ht="25.5">
      <c r="A22" s="74"/>
      <c r="B22" s="19" t="s">
        <v>60</v>
      </c>
      <c r="C22" s="63">
        <v>992</v>
      </c>
      <c r="D22" s="30" t="s">
        <v>8</v>
      </c>
      <c r="E22" s="30" t="s">
        <v>11</v>
      </c>
      <c r="F22" s="61" t="s">
        <v>108</v>
      </c>
      <c r="G22" s="34"/>
      <c r="H22" s="89">
        <f t="shared" ref="H22:J24" si="2">H23</f>
        <v>4461.9569999999994</v>
      </c>
      <c r="I22" s="89">
        <f t="shared" si="2"/>
        <v>4461.9569999999994</v>
      </c>
      <c r="J22" s="89">
        <f t="shared" si="2"/>
        <v>4461.9569999999994</v>
      </c>
      <c r="K22" s="87">
        <f t="shared" si="0"/>
        <v>100</v>
      </c>
      <c r="L22" s="85"/>
    </row>
    <row r="23" spans="1:12" ht="25.5">
      <c r="A23" s="74"/>
      <c r="B23" s="19" t="s">
        <v>61</v>
      </c>
      <c r="C23" s="63">
        <v>992</v>
      </c>
      <c r="D23" s="30" t="s">
        <v>8</v>
      </c>
      <c r="E23" s="30" t="s">
        <v>11</v>
      </c>
      <c r="F23" s="62" t="s">
        <v>109</v>
      </c>
      <c r="G23" s="62"/>
      <c r="H23" s="89">
        <f t="shared" si="2"/>
        <v>4461.9569999999994</v>
      </c>
      <c r="I23" s="89">
        <f t="shared" si="2"/>
        <v>4461.9569999999994</v>
      </c>
      <c r="J23" s="89">
        <f t="shared" si="2"/>
        <v>4461.9569999999994</v>
      </c>
      <c r="K23" s="87">
        <f t="shared" si="0"/>
        <v>100</v>
      </c>
      <c r="L23" s="85"/>
    </row>
    <row r="24" spans="1:12" ht="51">
      <c r="A24" s="74"/>
      <c r="B24" s="19" t="s">
        <v>107</v>
      </c>
      <c r="C24" s="63">
        <v>992</v>
      </c>
      <c r="D24" s="30" t="s">
        <v>8</v>
      </c>
      <c r="E24" s="30" t="s">
        <v>11</v>
      </c>
      <c r="F24" s="62" t="s">
        <v>110</v>
      </c>
      <c r="G24" s="62"/>
      <c r="H24" s="89">
        <f t="shared" si="2"/>
        <v>4461.9569999999994</v>
      </c>
      <c r="I24" s="89">
        <f t="shared" si="2"/>
        <v>4461.9569999999994</v>
      </c>
      <c r="J24" s="89">
        <f t="shared" si="2"/>
        <v>4461.9569999999994</v>
      </c>
      <c r="K24" s="87">
        <f t="shared" si="0"/>
        <v>100</v>
      </c>
      <c r="L24" s="85"/>
    </row>
    <row r="25" spans="1:12" ht="25.5">
      <c r="A25" s="74"/>
      <c r="B25" s="30" t="s">
        <v>48</v>
      </c>
      <c r="C25" s="63">
        <v>992</v>
      </c>
      <c r="D25" s="30" t="s">
        <v>8</v>
      </c>
      <c r="E25" s="30" t="s">
        <v>11</v>
      </c>
      <c r="F25" s="62" t="s">
        <v>111</v>
      </c>
      <c r="G25" s="62"/>
      <c r="H25" s="89">
        <f>H26+H27+H28</f>
        <v>4461.9569999999994</v>
      </c>
      <c r="I25" s="89">
        <f>I26+I27+I28</f>
        <v>4461.9569999999994</v>
      </c>
      <c r="J25" s="89">
        <f>J26+J27+J28</f>
        <v>4461.9569999999994</v>
      </c>
      <c r="K25" s="87">
        <f t="shared" si="0"/>
        <v>100</v>
      </c>
      <c r="L25" s="85"/>
    </row>
    <row r="26" spans="1:12" ht="25.5">
      <c r="A26" s="74"/>
      <c r="B26" s="19" t="s">
        <v>164</v>
      </c>
      <c r="C26" s="63">
        <v>992</v>
      </c>
      <c r="D26" s="30" t="s">
        <v>8</v>
      </c>
      <c r="E26" s="30" t="s">
        <v>11</v>
      </c>
      <c r="F26" s="62" t="s">
        <v>111</v>
      </c>
      <c r="G26" s="34" t="s">
        <v>99</v>
      </c>
      <c r="H26" s="89">
        <v>4356.857</v>
      </c>
      <c r="I26" s="89">
        <v>4356.857</v>
      </c>
      <c r="J26" s="89">
        <v>4356.857</v>
      </c>
      <c r="K26" s="87">
        <f t="shared" si="0"/>
        <v>100</v>
      </c>
      <c r="L26" s="85"/>
    </row>
    <row r="27" spans="1:12" ht="25.5">
      <c r="A27" s="74"/>
      <c r="B27" s="19" t="s">
        <v>59</v>
      </c>
      <c r="C27" s="63">
        <v>992</v>
      </c>
      <c r="D27" s="30" t="s">
        <v>8</v>
      </c>
      <c r="E27" s="30" t="s">
        <v>11</v>
      </c>
      <c r="F27" s="62" t="s">
        <v>111</v>
      </c>
      <c r="G27" s="34" t="s">
        <v>100</v>
      </c>
      <c r="H27" s="89">
        <v>97.505799999999994</v>
      </c>
      <c r="I27" s="89">
        <v>97.505799999999994</v>
      </c>
      <c r="J27" s="89">
        <v>97.505799999999994</v>
      </c>
      <c r="K27" s="87">
        <f t="shared" si="0"/>
        <v>100</v>
      </c>
      <c r="L27" s="85"/>
    </row>
    <row r="28" spans="1:12" hidden="1">
      <c r="A28" s="74"/>
      <c r="B28" s="19" t="s">
        <v>62</v>
      </c>
      <c r="C28" s="63">
        <v>992</v>
      </c>
      <c r="D28" s="30" t="s">
        <v>8</v>
      </c>
      <c r="E28" s="30" t="s">
        <v>11</v>
      </c>
      <c r="F28" s="62" t="s">
        <v>111</v>
      </c>
      <c r="G28" s="62" t="s">
        <v>101</v>
      </c>
      <c r="H28" s="89">
        <v>7.5941999999999998</v>
      </c>
      <c r="I28" s="89">
        <v>7.5941999999999998</v>
      </c>
      <c r="J28" s="89">
        <v>7.5941999999999998</v>
      </c>
      <c r="K28" s="87">
        <f t="shared" si="0"/>
        <v>100</v>
      </c>
      <c r="L28" s="85"/>
    </row>
    <row r="29" spans="1:12" ht="38.25">
      <c r="A29" s="74"/>
      <c r="B29" s="30" t="s">
        <v>49</v>
      </c>
      <c r="C29" s="63">
        <v>992</v>
      </c>
      <c r="D29" s="30" t="s">
        <v>8</v>
      </c>
      <c r="E29" s="30" t="s">
        <v>11</v>
      </c>
      <c r="F29" s="62" t="s">
        <v>112</v>
      </c>
      <c r="G29" s="62"/>
      <c r="H29" s="89">
        <f>H31</f>
        <v>3.8</v>
      </c>
      <c r="I29" s="89">
        <f>I31</f>
        <v>3.8</v>
      </c>
      <c r="J29" s="89">
        <f>J31</f>
        <v>3.8</v>
      </c>
      <c r="K29" s="87">
        <f t="shared" si="0"/>
        <v>100</v>
      </c>
      <c r="L29" s="85"/>
    </row>
    <row r="30" spans="1:12" ht="38.25">
      <c r="A30" s="74"/>
      <c r="B30" s="30" t="s">
        <v>165</v>
      </c>
      <c r="C30" s="63">
        <v>992</v>
      </c>
      <c r="D30" s="30" t="s">
        <v>8</v>
      </c>
      <c r="E30" s="30" t="s">
        <v>11</v>
      </c>
      <c r="F30" s="62" t="s">
        <v>166</v>
      </c>
      <c r="G30" s="62"/>
      <c r="H30" s="89">
        <f t="shared" ref="H30:J31" si="3">H31</f>
        <v>3.8</v>
      </c>
      <c r="I30" s="89">
        <f t="shared" si="3"/>
        <v>3.8</v>
      </c>
      <c r="J30" s="89">
        <f t="shared" si="3"/>
        <v>3.8</v>
      </c>
      <c r="K30" s="87">
        <f t="shared" si="0"/>
        <v>100</v>
      </c>
      <c r="L30" s="85"/>
    </row>
    <row r="31" spans="1:12" ht="25.5">
      <c r="A31" s="74"/>
      <c r="B31" s="30" t="s">
        <v>50</v>
      </c>
      <c r="C31" s="63">
        <v>992</v>
      </c>
      <c r="D31" s="30" t="s">
        <v>8</v>
      </c>
      <c r="E31" s="30" t="s">
        <v>11</v>
      </c>
      <c r="F31" s="62" t="s">
        <v>167</v>
      </c>
      <c r="G31" s="62"/>
      <c r="H31" s="89">
        <f t="shared" si="3"/>
        <v>3.8</v>
      </c>
      <c r="I31" s="89">
        <f t="shared" si="3"/>
        <v>3.8</v>
      </c>
      <c r="J31" s="89">
        <f t="shared" si="3"/>
        <v>3.8</v>
      </c>
      <c r="K31" s="87">
        <f t="shared" si="0"/>
        <v>100</v>
      </c>
      <c r="L31" s="85"/>
    </row>
    <row r="32" spans="1:12" ht="25.5">
      <c r="A32" s="74"/>
      <c r="B32" s="19" t="s">
        <v>59</v>
      </c>
      <c r="C32" s="63">
        <v>992</v>
      </c>
      <c r="D32" s="30" t="s">
        <v>8</v>
      </c>
      <c r="E32" s="30" t="s">
        <v>11</v>
      </c>
      <c r="F32" s="62" t="s">
        <v>167</v>
      </c>
      <c r="G32" s="62" t="s">
        <v>100</v>
      </c>
      <c r="H32" s="89">
        <v>3.8</v>
      </c>
      <c r="I32" s="89">
        <v>3.8</v>
      </c>
      <c r="J32" s="89">
        <v>3.8</v>
      </c>
      <c r="K32" s="87">
        <f t="shared" si="0"/>
        <v>100</v>
      </c>
      <c r="L32" s="85"/>
    </row>
    <row r="33" spans="1:12" ht="41.25" customHeight="1">
      <c r="A33" s="74"/>
      <c r="B33" s="19" t="s">
        <v>12</v>
      </c>
      <c r="C33" s="63">
        <v>992</v>
      </c>
      <c r="D33" s="30" t="s">
        <v>8</v>
      </c>
      <c r="E33" s="30" t="s">
        <v>13</v>
      </c>
      <c r="F33" s="30"/>
      <c r="G33" s="62"/>
      <c r="H33" s="89">
        <f t="shared" ref="H33:J34" si="4">H34</f>
        <v>111.21899999999999</v>
      </c>
      <c r="I33" s="89">
        <f t="shared" si="4"/>
        <v>111.21899999999999</v>
      </c>
      <c r="J33" s="89">
        <f t="shared" si="4"/>
        <v>111.21899999999999</v>
      </c>
      <c r="K33" s="87">
        <f t="shared" si="0"/>
        <v>100</v>
      </c>
      <c r="L33" s="85"/>
    </row>
    <row r="34" spans="1:12" ht="38.25">
      <c r="A34" s="74"/>
      <c r="B34" s="32" t="s">
        <v>51</v>
      </c>
      <c r="C34" s="63">
        <v>992</v>
      </c>
      <c r="D34" s="31" t="s">
        <v>8</v>
      </c>
      <c r="E34" s="31" t="s">
        <v>13</v>
      </c>
      <c r="F34" s="34" t="s">
        <v>113</v>
      </c>
      <c r="G34" s="62"/>
      <c r="H34" s="89">
        <f t="shared" si="4"/>
        <v>111.21899999999999</v>
      </c>
      <c r="I34" s="89">
        <f t="shared" si="4"/>
        <v>111.21899999999999</v>
      </c>
      <c r="J34" s="89">
        <f t="shared" si="4"/>
        <v>111.21899999999999</v>
      </c>
      <c r="K34" s="87">
        <f t="shared" si="0"/>
        <v>100</v>
      </c>
      <c r="L34" s="85"/>
    </row>
    <row r="35" spans="1:12" ht="25.5">
      <c r="A35" s="74"/>
      <c r="B35" s="30" t="s">
        <v>168</v>
      </c>
      <c r="C35" s="63">
        <v>992</v>
      </c>
      <c r="D35" s="31" t="s">
        <v>8</v>
      </c>
      <c r="E35" s="31" t="s">
        <v>13</v>
      </c>
      <c r="F35" s="34" t="s">
        <v>169</v>
      </c>
      <c r="G35" s="62"/>
      <c r="H35" s="89">
        <f>H37</f>
        <v>111.21899999999999</v>
      </c>
      <c r="I35" s="89">
        <f>I37</f>
        <v>111.21899999999999</v>
      </c>
      <c r="J35" s="89">
        <f>J37</f>
        <v>111.21899999999999</v>
      </c>
      <c r="K35" s="87">
        <f t="shared" si="0"/>
        <v>100</v>
      </c>
      <c r="L35" s="85"/>
    </row>
    <row r="36" spans="1:12" ht="25.5">
      <c r="A36" s="74"/>
      <c r="B36" s="30" t="s">
        <v>48</v>
      </c>
      <c r="C36" s="63">
        <v>992</v>
      </c>
      <c r="D36" s="31" t="s">
        <v>8</v>
      </c>
      <c r="E36" s="31" t="s">
        <v>13</v>
      </c>
      <c r="F36" s="34" t="s">
        <v>170</v>
      </c>
      <c r="G36" s="62"/>
      <c r="H36" s="89">
        <f>H37</f>
        <v>111.21899999999999</v>
      </c>
      <c r="I36" s="89">
        <f>I37</f>
        <v>111.21899999999999</v>
      </c>
      <c r="J36" s="89">
        <f>J37</f>
        <v>111.21899999999999</v>
      </c>
      <c r="K36" s="87">
        <f t="shared" si="0"/>
        <v>100</v>
      </c>
      <c r="L36" s="85"/>
    </row>
    <row r="37" spans="1:12">
      <c r="A37" s="74"/>
      <c r="B37" s="19" t="s">
        <v>14</v>
      </c>
      <c r="C37" s="63">
        <v>992</v>
      </c>
      <c r="D37" s="31" t="s">
        <v>8</v>
      </c>
      <c r="E37" s="31" t="s">
        <v>13</v>
      </c>
      <c r="F37" s="34" t="s">
        <v>170</v>
      </c>
      <c r="G37" s="62" t="s">
        <v>15</v>
      </c>
      <c r="H37" s="89">
        <v>111.21899999999999</v>
      </c>
      <c r="I37" s="89">
        <v>111.21899999999999</v>
      </c>
      <c r="J37" s="89">
        <v>111.21899999999999</v>
      </c>
      <c r="K37" s="87">
        <f t="shared" si="0"/>
        <v>100</v>
      </c>
      <c r="L37" s="85"/>
    </row>
    <row r="38" spans="1:12" ht="15.75" customHeight="1">
      <c r="A38" s="50"/>
      <c r="B38" s="19" t="s">
        <v>16</v>
      </c>
      <c r="C38" s="63">
        <v>992</v>
      </c>
      <c r="D38" s="31" t="s">
        <v>8</v>
      </c>
      <c r="E38" s="31" t="s">
        <v>17</v>
      </c>
      <c r="F38" s="33"/>
      <c r="G38" s="34"/>
      <c r="H38" s="90">
        <f>H40</f>
        <v>100</v>
      </c>
      <c r="I38" s="90">
        <f>I40</f>
        <v>100</v>
      </c>
      <c r="J38" s="90">
        <f>J40</f>
        <v>0</v>
      </c>
      <c r="K38" s="87">
        <f t="shared" si="0"/>
        <v>0</v>
      </c>
      <c r="L38" s="85"/>
    </row>
    <row r="39" spans="1:12" ht="27.75" customHeight="1">
      <c r="A39" s="50"/>
      <c r="B39" s="19" t="s">
        <v>52</v>
      </c>
      <c r="C39" s="63">
        <v>992</v>
      </c>
      <c r="D39" s="31" t="s">
        <v>8</v>
      </c>
      <c r="E39" s="31" t="s">
        <v>17</v>
      </c>
      <c r="F39" s="34" t="s">
        <v>114</v>
      </c>
      <c r="G39" s="34"/>
      <c r="H39" s="90">
        <f t="shared" ref="H39:J41" si="5">H40</f>
        <v>100</v>
      </c>
      <c r="I39" s="90">
        <f t="shared" si="5"/>
        <v>100</v>
      </c>
      <c r="J39" s="90">
        <f t="shared" si="5"/>
        <v>0</v>
      </c>
      <c r="K39" s="87">
        <f t="shared" si="0"/>
        <v>0</v>
      </c>
      <c r="L39" s="85"/>
    </row>
    <row r="40" spans="1:12" ht="38.25">
      <c r="A40" s="50"/>
      <c r="B40" s="30" t="s">
        <v>171</v>
      </c>
      <c r="C40" s="63">
        <v>992</v>
      </c>
      <c r="D40" s="31" t="s">
        <v>8</v>
      </c>
      <c r="E40" s="31" t="s">
        <v>17</v>
      </c>
      <c r="F40" s="34" t="s">
        <v>173</v>
      </c>
      <c r="G40" s="34"/>
      <c r="H40" s="90">
        <f t="shared" si="5"/>
        <v>100</v>
      </c>
      <c r="I40" s="90">
        <f t="shared" si="5"/>
        <v>100</v>
      </c>
      <c r="J40" s="90">
        <f t="shared" si="5"/>
        <v>0</v>
      </c>
      <c r="K40" s="87">
        <f t="shared" si="0"/>
        <v>0</v>
      </c>
      <c r="L40" s="85"/>
    </row>
    <row r="41" spans="1:12" ht="25.5">
      <c r="A41" s="50"/>
      <c r="B41" s="30" t="s">
        <v>172</v>
      </c>
      <c r="C41" s="63">
        <v>992</v>
      </c>
      <c r="D41" s="31" t="s">
        <v>8</v>
      </c>
      <c r="E41" s="31" t="s">
        <v>17</v>
      </c>
      <c r="F41" s="34" t="s">
        <v>174</v>
      </c>
      <c r="G41" s="34"/>
      <c r="H41" s="90">
        <f t="shared" si="5"/>
        <v>100</v>
      </c>
      <c r="I41" s="90">
        <f t="shared" si="5"/>
        <v>100</v>
      </c>
      <c r="J41" s="90">
        <f t="shared" si="5"/>
        <v>0</v>
      </c>
      <c r="K41" s="87">
        <f>J41/I41*100</f>
        <v>0</v>
      </c>
      <c r="L41" s="85"/>
    </row>
    <row r="42" spans="1:12">
      <c r="A42" s="50"/>
      <c r="B42" s="19" t="s">
        <v>18</v>
      </c>
      <c r="C42" s="63">
        <v>992</v>
      </c>
      <c r="D42" s="31" t="s">
        <v>8</v>
      </c>
      <c r="E42" s="31" t="s">
        <v>17</v>
      </c>
      <c r="F42" s="34" t="s">
        <v>174</v>
      </c>
      <c r="G42" s="34" t="s">
        <v>19</v>
      </c>
      <c r="H42" s="90">
        <v>100</v>
      </c>
      <c r="I42" s="90">
        <v>100</v>
      </c>
      <c r="J42" s="90">
        <v>0</v>
      </c>
      <c r="K42" s="87">
        <f t="shared" si="0"/>
        <v>0</v>
      </c>
      <c r="L42" s="85"/>
    </row>
    <row r="43" spans="1:12">
      <c r="A43" s="74"/>
      <c r="B43" s="19" t="s">
        <v>20</v>
      </c>
      <c r="C43" s="63">
        <v>992</v>
      </c>
      <c r="D43" s="31" t="s">
        <v>8</v>
      </c>
      <c r="E43" s="31" t="s">
        <v>21</v>
      </c>
      <c r="F43" s="31"/>
      <c r="G43" s="34"/>
      <c r="H43" s="90">
        <f>H44+H65+H70+H75+H80+H85</f>
        <v>7784.90978</v>
      </c>
      <c r="I43" s="90">
        <f>I44+I65+I70+I75+I80+I85</f>
        <v>7784.90978</v>
      </c>
      <c r="J43" s="90">
        <f>J44+J65+J70+J75+J80+J85</f>
        <v>7590.9664200000007</v>
      </c>
      <c r="K43" s="87">
        <f t="shared" si="0"/>
        <v>97.508726941213197</v>
      </c>
      <c r="L43" s="85"/>
    </row>
    <row r="44" spans="1:12" ht="25.5">
      <c r="A44" s="74"/>
      <c r="B44" s="19" t="s">
        <v>60</v>
      </c>
      <c r="C44" s="63">
        <v>992</v>
      </c>
      <c r="D44" s="30" t="s">
        <v>8</v>
      </c>
      <c r="E44" s="30" t="s">
        <v>21</v>
      </c>
      <c r="F44" s="62" t="s">
        <v>108</v>
      </c>
      <c r="G44" s="62"/>
      <c r="H44" s="89">
        <f>H45+H49+H55+H61</f>
        <v>6844.5958499999997</v>
      </c>
      <c r="I44" s="89">
        <f>I45+I49+I55+I61</f>
        <v>6844.5958499999997</v>
      </c>
      <c r="J44" s="89">
        <f>J45+J49+J55+J61</f>
        <v>6650.6524900000004</v>
      </c>
      <c r="K44" s="87">
        <f t="shared" si="0"/>
        <v>97.166474628301117</v>
      </c>
      <c r="L44" s="85"/>
    </row>
    <row r="45" spans="1:12" ht="15.75" customHeight="1">
      <c r="A45" s="74"/>
      <c r="B45" s="30" t="s">
        <v>63</v>
      </c>
      <c r="C45" s="63">
        <v>992</v>
      </c>
      <c r="D45" s="30" t="s">
        <v>8</v>
      </c>
      <c r="E45" s="30" t="s">
        <v>21</v>
      </c>
      <c r="F45" s="34" t="s">
        <v>115</v>
      </c>
      <c r="G45" s="62"/>
      <c r="H45" s="89">
        <f t="shared" ref="H45:J47" si="6">H46</f>
        <v>965.41308000000004</v>
      </c>
      <c r="I45" s="89">
        <f t="shared" si="6"/>
        <v>965.41308000000004</v>
      </c>
      <c r="J45" s="89">
        <f t="shared" si="6"/>
        <v>771.46972000000005</v>
      </c>
      <c r="K45" s="87">
        <f t="shared" si="0"/>
        <v>79.91084189578207</v>
      </c>
      <c r="L45" s="85"/>
    </row>
    <row r="46" spans="1:12">
      <c r="A46" s="74"/>
      <c r="B46" s="30" t="s">
        <v>116</v>
      </c>
      <c r="C46" s="63">
        <v>992</v>
      </c>
      <c r="D46" s="30" t="s">
        <v>8</v>
      </c>
      <c r="E46" s="30" t="s">
        <v>21</v>
      </c>
      <c r="F46" s="34" t="s">
        <v>117</v>
      </c>
      <c r="G46" s="62"/>
      <c r="H46" s="89">
        <f t="shared" si="6"/>
        <v>965.41308000000004</v>
      </c>
      <c r="I46" s="89">
        <f t="shared" si="6"/>
        <v>965.41308000000004</v>
      </c>
      <c r="J46" s="89">
        <f t="shared" si="6"/>
        <v>771.46972000000005</v>
      </c>
      <c r="K46" s="87">
        <f t="shared" si="0"/>
        <v>79.91084189578207</v>
      </c>
      <c r="L46" s="85"/>
    </row>
    <row r="47" spans="1:12" ht="76.5">
      <c r="A47" s="74"/>
      <c r="B47" s="56" t="s">
        <v>53</v>
      </c>
      <c r="C47" s="63">
        <v>992</v>
      </c>
      <c r="D47" s="31" t="s">
        <v>8</v>
      </c>
      <c r="E47" s="31" t="s">
        <v>21</v>
      </c>
      <c r="F47" s="55">
        <v>5020110020</v>
      </c>
      <c r="G47" s="62"/>
      <c r="H47" s="89">
        <f t="shared" si="6"/>
        <v>965.41308000000004</v>
      </c>
      <c r="I47" s="89">
        <f t="shared" si="6"/>
        <v>965.41308000000004</v>
      </c>
      <c r="J47" s="89">
        <f t="shared" si="6"/>
        <v>771.46972000000005</v>
      </c>
      <c r="K47" s="87">
        <f t="shared" si="0"/>
        <v>79.91084189578207</v>
      </c>
      <c r="L47" s="85"/>
    </row>
    <row r="48" spans="1:12" ht="25.5">
      <c r="A48" s="74"/>
      <c r="B48" s="19" t="s">
        <v>59</v>
      </c>
      <c r="C48" s="63">
        <v>992</v>
      </c>
      <c r="D48" s="30" t="s">
        <v>8</v>
      </c>
      <c r="E48" s="30" t="s">
        <v>21</v>
      </c>
      <c r="F48" s="55">
        <v>5020110020</v>
      </c>
      <c r="G48" s="62" t="s">
        <v>100</v>
      </c>
      <c r="H48" s="89">
        <v>965.41308000000004</v>
      </c>
      <c r="I48" s="89">
        <v>965.41308000000004</v>
      </c>
      <c r="J48" s="89">
        <v>771.46972000000005</v>
      </c>
      <c r="K48" s="87">
        <f t="shared" si="0"/>
        <v>79.91084189578207</v>
      </c>
      <c r="L48" s="85"/>
    </row>
    <row r="49" spans="1:12">
      <c r="A49" s="74"/>
      <c r="B49" s="19" t="s">
        <v>65</v>
      </c>
      <c r="C49" s="63">
        <v>992</v>
      </c>
      <c r="D49" s="30" t="s">
        <v>8</v>
      </c>
      <c r="E49" s="30" t="s">
        <v>21</v>
      </c>
      <c r="F49" s="34" t="s">
        <v>118</v>
      </c>
      <c r="G49" s="62"/>
      <c r="H49" s="89">
        <f t="shared" ref="H49:J50" si="7">H50</f>
        <v>1817.0740000000001</v>
      </c>
      <c r="I49" s="89">
        <f t="shared" si="7"/>
        <v>1817.0740000000001</v>
      </c>
      <c r="J49" s="89">
        <f t="shared" si="7"/>
        <v>1817.0740000000001</v>
      </c>
      <c r="K49" s="87">
        <f t="shared" si="0"/>
        <v>100</v>
      </c>
      <c r="L49" s="85"/>
    </row>
    <row r="50" spans="1:12" ht="63.75">
      <c r="A50" s="74"/>
      <c r="B50" s="19" t="s">
        <v>119</v>
      </c>
      <c r="C50" s="63">
        <v>992</v>
      </c>
      <c r="D50" s="30" t="s">
        <v>8</v>
      </c>
      <c r="E50" s="30" t="s">
        <v>21</v>
      </c>
      <c r="F50" s="34" t="s">
        <v>120</v>
      </c>
      <c r="G50" s="62"/>
      <c r="H50" s="89">
        <f t="shared" si="7"/>
        <v>1817.0740000000001</v>
      </c>
      <c r="I50" s="89">
        <f t="shared" si="7"/>
        <v>1817.0740000000001</v>
      </c>
      <c r="J50" s="89">
        <f t="shared" si="7"/>
        <v>1817.0740000000001</v>
      </c>
      <c r="K50" s="87">
        <f t="shared" si="0"/>
        <v>100</v>
      </c>
      <c r="L50" s="85"/>
    </row>
    <row r="51" spans="1:12" ht="25.5">
      <c r="A51" s="74"/>
      <c r="B51" s="30" t="s">
        <v>54</v>
      </c>
      <c r="C51" s="63">
        <v>992</v>
      </c>
      <c r="D51" s="30" t="s">
        <v>8</v>
      </c>
      <c r="E51" s="30" t="s">
        <v>21</v>
      </c>
      <c r="F51" s="34" t="s">
        <v>121</v>
      </c>
      <c r="G51" s="62"/>
      <c r="H51" s="89">
        <f>H52+H53+H54</f>
        <v>1817.0740000000001</v>
      </c>
      <c r="I51" s="89">
        <f>I52+I53+I54</f>
        <v>1817.0740000000001</v>
      </c>
      <c r="J51" s="89">
        <f>J52+J53+J54</f>
        <v>1817.0740000000001</v>
      </c>
      <c r="K51" s="87">
        <f t="shared" si="0"/>
        <v>100</v>
      </c>
      <c r="L51" s="85"/>
    </row>
    <row r="52" spans="1:12" ht="25.5">
      <c r="A52" s="74"/>
      <c r="B52" s="19" t="s">
        <v>66</v>
      </c>
      <c r="C52" s="63">
        <v>992</v>
      </c>
      <c r="D52" s="31" t="s">
        <v>8</v>
      </c>
      <c r="E52" s="31" t="s">
        <v>21</v>
      </c>
      <c r="F52" s="34" t="s">
        <v>121</v>
      </c>
      <c r="G52" s="62" t="s">
        <v>102</v>
      </c>
      <c r="H52" s="89">
        <v>1608.5740000000001</v>
      </c>
      <c r="I52" s="89">
        <v>1608.5740000000001</v>
      </c>
      <c r="J52" s="89">
        <v>1608.5740000000001</v>
      </c>
      <c r="K52" s="87">
        <f t="shared" si="0"/>
        <v>100</v>
      </c>
      <c r="L52" s="85"/>
    </row>
    <row r="53" spans="1:12" ht="25.5">
      <c r="A53" s="74"/>
      <c r="B53" s="19" t="s">
        <v>59</v>
      </c>
      <c r="C53" s="63">
        <v>992</v>
      </c>
      <c r="D53" s="31" t="s">
        <v>8</v>
      </c>
      <c r="E53" s="31" t="s">
        <v>21</v>
      </c>
      <c r="F53" s="34" t="s">
        <v>121</v>
      </c>
      <c r="G53" s="62" t="s">
        <v>100</v>
      </c>
      <c r="H53" s="89">
        <v>208.5</v>
      </c>
      <c r="I53" s="89">
        <v>208.5</v>
      </c>
      <c r="J53" s="89">
        <v>208.5</v>
      </c>
      <c r="K53" s="87">
        <f t="shared" si="0"/>
        <v>100</v>
      </c>
      <c r="L53" s="85"/>
    </row>
    <row r="54" spans="1:12" hidden="1">
      <c r="A54" s="74"/>
      <c r="B54" s="19" t="s">
        <v>62</v>
      </c>
      <c r="C54" s="63">
        <v>992</v>
      </c>
      <c r="D54" s="31" t="s">
        <v>8</v>
      </c>
      <c r="E54" s="31" t="s">
        <v>21</v>
      </c>
      <c r="F54" s="34" t="s">
        <v>121</v>
      </c>
      <c r="G54" s="62" t="s">
        <v>101</v>
      </c>
      <c r="H54" s="89">
        <v>0</v>
      </c>
      <c r="I54" s="89">
        <v>0</v>
      </c>
      <c r="J54" s="89">
        <v>0</v>
      </c>
      <c r="K54" s="87" t="e">
        <f t="shared" si="0"/>
        <v>#DIV/0!</v>
      </c>
      <c r="L54" s="85"/>
    </row>
    <row r="55" spans="1:12" ht="25.5">
      <c r="A55" s="74"/>
      <c r="B55" s="19" t="s">
        <v>238</v>
      </c>
      <c r="C55" s="63">
        <v>992</v>
      </c>
      <c r="D55" s="31" t="s">
        <v>8</v>
      </c>
      <c r="E55" s="31" t="s">
        <v>21</v>
      </c>
      <c r="F55" s="34" t="s">
        <v>122</v>
      </c>
      <c r="G55" s="62"/>
      <c r="H55" s="89">
        <f t="shared" ref="H55:J56" si="8">H56</f>
        <v>3917.7087700000002</v>
      </c>
      <c r="I55" s="89">
        <f t="shared" si="8"/>
        <v>3917.7087700000002</v>
      </c>
      <c r="J55" s="89">
        <f t="shared" si="8"/>
        <v>3917.7087700000002</v>
      </c>
      <c r="K55" s="87">
        <f t="shared" si="0"/>
        <v>100</v>
      </c>
      <c r="L55" s="85"/>
    </row>
    <row r="56" spans="1:12" ht="51">
      <c r="A56" s="74"/>
      <c r="B56" s="19" t="s">
        <v>123</v>
      </c>
      <c r="C56" s="63">
        <v>992</v>
      </c>
      <c r="D56" s="31" t="s">
        <v>8</v>
      </c>
      <c r="E56" s="31" t="s">
        <v>21</v>
      </c>
      <c r="F56" s="34" t="s">
        <v>124</v>
      </c>
      <c r="G56" s="62"/>
      <c r="H56" s="89">
        <f t="shared" si="8"/>
        <v>3917.7087700000002</v>
      </c>
      <c r="I56" s="89">
        <f t="shared" si="8"/>
        <v>3917.7087700000002</v>
      </c>
      <c r="J56" s="89">
        <f t="shared" si="8"/>
        <v>3917.7087700000002</v>
      </c>
      <c r="K56" s="87">
        <f t="shared" si="0"/>
        <v>100</v>
      </c>
      <c r="L56" s="85"/>
    </row>
    <row r="57" spans="1:12" ht="25.5">
      <c r="A57" s="74"/>
      <c r="B57" s="30" t="s">
        <v>54</v>
      </c>
      <c r="C57" s="63">
        <v>992</v>
      </c>
      <c r="D57" s="31" t="s">
        <v>8</v>
      </c>
      <c r="E57" s="31" t="s">
        <v>21</v>
      </c>
      <c r="F57" s="34" t="s">
        <v>125</v>
      </c>
      <c r="G57" s="62"/>
      <c r="H57" s="89">
        <f>H58+H59+H60</f>
        <v>3917.7087700000002</v>
      </c>
      <c r="I57" s="89">
        <f>I58+I59+I60</f>
        <v>3917.7087700000002</v>
      </c>
      <c r="J57" s="89">
        <f>J58+J59+J60</f>
        <v>3917.7087700000002</v>
      </c>
      <c r="K57" s="87">
        <f t="shared" si="0"/>
        <v>100</v>
      </c>
      <c r="L57" s="85"/>
    </row>
    <row r="58" spans="1:12" ht="27.75" customHeight="1">
      <c r="A58" s="74"/>
      <c r="B58" s="19" t="s">
        <v>66</v>
      </c>
      <c r="C58" s="63">
        <v>992</v>
      </c>
      <c r="D58" s="31" t="s">
        <v>8</v>
      </c>
      <c r="E58" s="31" t="s">
        <v>21</v>
      </c>
      <c r="F58" s="34" t="s">
        <v>125</v>
      </c>
      <c r="G58" s="62" t="s">
        <v>102</v>
      </c>
      <c r="H58" s="89">
        <v>2090.152</v>
      </c>
      <c r="I58" s="89">
        <v>2090.152</v>
      </c>
      <c r="J58" s="89">
        <v>2090.152</v>
      </c>
      <c r="K58" s="87">
        <f t="shared" si="0"/>
        <v>100</v>
      </c>
      <c r="L58" s="85"/>
    </row>
    <row r="59" spans="1:12" ht="25.5">
      <c r="A59" s="74"/>
      <c r="B59" s="19" t="s">
        <v>59</v>
      </c>
      <c r="C59" s="63">
        <v>992</v>
      </c>
      <c r="D59" s="31" t="s">
        <v>8</v>
      </c>
      <c r="E59" s="31" t="s">
        <v>21</v>
      </c>
      <c r="F59" s="34" t="s">
        <v>125</v>
      </c>
      <c r="G59" s="62" t="s">
        <v>100</v>
      </c>
      <c r="H59" s="89">
        <v>1813.1449600000001</v>
      </c>
      <c r="I59" s="89">
        <v>1813.1449600000001</v>
      </c>
      <c r="J59" s="89">
        <v>1813.1449600000001</v>
      </c>
      <c r="K59" s="87">
        <f t="shared" si="0"/>
        <v>100</v>
      </c>
      <c r="L59" s="85"/>
    </row>
    <row r="60" spans="1:12">
      <c r="A60" s="74"/>
      <c r="B60" s="19" t="s">
        <v>62</v>
      </c>
      <c r="C60" s="63">
        <v>992</v>
      </c>
      <c r="D60" s="31" t="s">
        <v>8</v>
      </c>
      <c r="E60" s="31" t="s">
        <v>21</v>
      </c>
      <c r="F60" s="34" t="s">
        <v>125</v>
      </c>
      <c r="G60" s="62" t="s">
        <v>101</v>
      </c>
      <c r="H60" s="89">
        <v>14.411809999999999</v>
      </c>
      <c r="I60" s="89">
        <v>14.411809999999999</v>
      </c>
      <c r="J60" s="89">
        <v>14.411809999999999</v>
      </c>
      <c r="K60" s="87">
        <f t="shared" si="0"/>
        <v>100</v>
      </c>
      <c r="L60" s="85"/>
    </row>
    <row r="61" spans="1:12" ht="30.75" customHeight="1">
      <c r="A61" s="74"/>
      <c r="B61" s="19" t="s">
        <v>64</v>
      </c>
      <c r="C61" s="63">
        <v>992</v>
      </c>
      <c r="D61" s="30" t="s">
        <v>8</v>
      </c>
      <c r="E61" s="30" t="s">
        <v>21</v>
      </c>
      <c r="F61" s="34" t="s">
        <v>126</v>
      </c>
      <c r="G61" s="62"/>
      <c r="H61" s="89">
        <f t="shared" ref="H61:J63" si="9">H62</f>
        <v>144.4</v>
      </c>
      <c r="I61" s="89">
        <f t="shared" si="9"/>
        <v>144.4</v>
      </c>
      <c r="J61" s="89">
        <f t="shared" si="9"/>
        <v>144.4</v>
      </c>
      <c r="K61" s="87">
        <f t="shared" si="0"/>
        <v>100</v>
      </c>
      <c r="L61" s="85"/>
    </row>
    <row r="62" spans="1:12" ht="27" customHeight="1">
      <c r="A62" s="74"/>
      <c r="B62" s="19" t="s">
        <v>127</v>
      </c>
      <c r="C62" s="63">
        <v>992</v>
      </c>
      <c r="D62" s="30" t="s">
        <v>8</v>
      </c>
      <c r="E62" s="30" t="s">
        <v>21</v>
      </c>
      <c r="F62" s="34" t="s">
        <v>128</v>
      </c>
      <c r="G62" s="62"/>
      <c r="H62" s="89">
        <f t="shared" si="9"/>
        <v>144.4</v>
      </c>
      <c r="I62" s="89">
        <f t="shared" si="9"/>
        <v>144.4</v>
      </c>
      <c r="J62" s="89">
        <f t="shared" si="9"/>
        <v>144.4</v>
      </c>
      <c r="K62" s="87">
        <f t="shared" si="0"/>
        <v>100</v>
      </c>
      <c r="L62" s="85"/>
    </row>
    <row r="63" spans="1:12" ht="63.75">
      <c r="A63" s="74"/>
      <c r="B63" s="30" t="s">
        <v>129</v>
      </c>
      <c r="C63" s="63">
        <v>992</v>
      </c>
      <c r="D63" s="30" t="s">
        <v>8</v>
      </c>
      <c r="E63" s="30" t="s">
        <v>21</v>
      </c>
      <c r="F63" s="34" t="s">
        <v>130</v>
      </c>
      <c r="G63" s="62"/>
      <c r="H63" s="89">
        <f t="shared" si="9"/>
        <v>144.4</v>
      </c>
      <c r="I63" s="89">
        <f t="shared" si="9"/>
        <v>144.4</v>
      </c>
      <c r="J63" s="89">
        <f t="shared" si="9"/>
        <v>144.4</v>
      </c>
      <c r="K63" s="87">
        <f t="shared" si="0"/>
        <v>100</v>
      </c>
      <c r="L63" s="85"/>
    </row>
    <row r="64" spans="1:12" ht="18.75" customHeight="1">
      <c r="A64" s="74"/>
      <c r="B64" s="19" t="s">
        <v>175</v>
      </c>
      <c r="C64" s="63">
        <v>992</v>
      </c>
      <c r="D64" s="30" t="s">
        <v>8</v>
      </c>
      <c r="E64" s="30" t="s">
        <v>21</v>
      </c>
      <c r="F64" s="34" t="s">
        <v>130</v>
      </c>
      <c r="G64" s="62" t="s">
        <v>55</v>
      </c>
      <c r="H64" s="89">
        <v>144.4</v>
      </c>
      <c r="I64" s="89">
        <v>144.4</v>
      </c>
      <c r="J64" s="89">
        <v>144.4</v>
      </c>
      <c r="K64" s="87">
        <f t="shared" si="0"/>
        <v>100</v>
      </c>
      <c r="L64" s="85"/>
    </row>
    <row r="65" spans="1:12" ht="42" customHeight="1">
      <c r="A65" s="64"/>
      <c r="B65" s="56" t="s">
        <v>67</v>
      </c>
      <c r="C65" s="63">
        <v>992</v>
      </c>
      <c r="D65" s="30" t="s">
        <v>8</v>
      </c>
      <c r="E65" s="30" t="s">
        <v>21</v>
      </c>
      <c r="F65" s="57">
        <v>5100000000</v>
      </c>
      <c r="G65" s="58"/>
      <c r="H65" s="91">
        <f t="shared" ref="H65:J66" si="10">H67</f>
        <v>12.315989999999999</v>
      </c>
      <c r="I65" s="91">
        <f t="shared" si="10"/>
        <v>12.315989999999999</v>
      </c>
      <c r="J65" s="91">
        <f t="shared" si="10"/>
        <v>12.315989999999999</v>
      </c>
      <c r="K65" s="87">
        <f t="shared" si="0"/>
        <v>100</v>
      </c>
      <c r="L65" s="85"/>
    </row>
    <row r="66" spans="1:12" ht="51" customHeight="1">
      <c r="A66" s="64"/>
      <c r="B66" s="19" t="s">
        <v>176</v>
      </c>
      <c r="C66" s="63">
        <v>992</v>
      </c>
      <c r="D66" s="30" t="s">
        <v>8</v>
      </c>
      <c r="E66" s="30" t="s">
        <v>21</v>
      </c>
      <c r="F66" s="57">
        <v>5110000000</v>
      </c>
      <c r="G66" s="58"/>
      <c r="H66" s="91">
        <f t="shared" si="10"/>
        <v>12.315989999999999</v>
      </c>
      <c r="I66" s="91">
        <f t="shared" si="10"/>
        <v>12.315989999999999</v>
      </c>
      <c r="J66" s="91">
        <f t="shared" si="10"/>
        <v>12.315989999999999</v>
      </c>
      <c r="K66" s="87">
        <f t="shared" si="0"/>
        <v>100</v>
      </c>
      <c r="L66" s="85"/>
    </row>
    <row r="67" spans="1:12" ht="51">
      <c r="A67" s="64"/>
      <c r="B67" s="19" t="s">
        <v>107</v>
      </c>
      <c r="C67" s="63">
        <v>992</v>
      </c>
      <c r="D67" s="30" t="s">
        <v>8</v>
      </c>
      <c r="E67" s="30" t="s">
        <v>21</v>
      </c>
      <c r="F67" s="57">
        <v>5110100000</v>
      </c>
      <c r="G67" s="58"/>
      <c r="H67" s="91">
        <f t="shared" ref="H67:J68" si="11">H68</f>
        <v>12.315989999999999</v>
      </c>
      <c r="I67" s="91">
        <f t="shared" si="11"/>
        <v>12.315989999999999</v>
      </c>
      <c r="J67" s="91">
        <f t="shared" si="11"/>
        <v>12.315989999999999</v>
      </c>
      <c r="K67" s="87">
        <f t="shared" si="0"/>
        <v>100</v>
      </c>
      <c r="L67" s="85"/>
    </row>
    <row r="68" spans="1:12" ht="27.75" customHeight="1">
      <c r="A68" s="64"/>
      <c r="B68" s="30" t="s">
        <v>48</v>
      </c>
      <c r="C68" s="63">
        <v>992</v>
      </c>
      <c r="D68" s="30" t="s">
        <v>8</v>
      </c>
      <c r="E68" s="30" t="s">
        <v>21</v>
      </c>
      <c r="F68" s="57">
        <v>5110100190</v>
      </c>
      <c r="G68" s="58"/>
      <c r="H68" s="91">
        <f t="shared" si="11"/>
        <v>12.315989999999999</v>
      </c>
      <c r="I68" s="91">
        <f t="shared" si="11"/>
        <v>12.315989999999999</v>
      </c>
      <c r="J68" s="91">
        <f t="shared" si="11"/>
        <v>12.315989999999999</v>
      </c>
      <c r="K68" s="87">
        <f t="shared" si="0"/>
        <v>100</v>
      </c>
      <c r="L68" s="85"/>
    </row>
    <row r="69" spans="1:12" s="65" customFormat="1" ht="35.25" customHeight="1">
      <c r="A69" s="64"/>
      <c r="B69" s="19" t="s">
        <v>59</v>
      </c>
      <c r="C69" s="63">
        <v>992</v>
      </c>
      <c r="D69" s="31" t="s">
        <v>8</v>
      </c>
      <c r="E69" s="31" t="s">
        <v>21</v>
      </c>
      <c r="F69" s="57">
        <v>5110100190</v>
      </c>
      <c r="G69" s="34" t="s">
        <v>100</v>
      </c>
      <c r="H69" s="91">
        <f>15-2.68401</f>
        <v>12.315989999999999</v>
      </c>
      <c r="I69" s="91">
        <f>15-2.68401</f>
        <v>12.315989999999999</v>
      </c>
      <c r="J69" s="91">
        <f>15-2.68401</f>
        <v>12.315989999999999</v>
      </c>
      <c r="K69" s="87">
        <f t="shared" si="0"/>
        <v>100</v>
      </c>
      <c r="L69" s="85"/>
    </row>
    <row r="70" spans="1:12" s="65" customFormat="1" ht="54.75" customHeight="1">
      <c r="A70" s="64"/>
      <c r="B70" s="19" t="s">
        <v>177</v>
      </c>
      <c r="C70" s="63">
        <v>992</v>
      </c>
      <c r="D70" s="31" t="s">
        <v>8</v>
      </c>
      <c r="E70" s="31" t="s">
        <v>21</v>
      </c>
      <c r="F70" s="57">
        <v>5200000000</v>
      </c>
      <c r="G70" s="34"/>
      <c r="H70" s="91">
        <f t="shared" ref="H70:J71" si="12">H72</f>
        <v>123.8</v>
      </c>
      <c r="I70" s="91">
        <f t="shared" si="12"/>
        <v>123.8</v>
      </c>
      <c r="J70" s="91">
        <f t="shared" si="12"/>
        <v>123.8</v>
      </c>
      <c r="K70" s="87">
        <f t="shared" si="0"/>
        <v>100</v>
      </c>
      <c r="L70" s="85"/>
    </row>
    <row r="71" spans="1:12" ht="63.75">
      <c r="A71" s="64"/>
      <c r="B71" s="19" t="s">
        <v>178</v>
      </c>
      <c r="C71" s="63">
        <v>992</v>
      </c>
      <c r="D71" s="31" t="s">
        <v>8</v>
      </c>
      <c r="E71" s="31" t="s">
        <v>21</v>
      </c>
      <c r="F71" s="57">
        <v>5210000000</v>
      </c>
      <c r="G71" s="34"/>
      <c r="H71" s="91">
        <f t="shared" si="12"/>
        <v>123.8</v>
      </c>
      <c r="I71" s="91">
        <f t="shared" si="12"/>
        <v>123.8</v>
      </c>
      <c r="J71" s="91">
        <f t="shared" si="12"/>
        <v>123.8</v>
      </c>
      <c r="K71" s="87">
        <f t="shared" si="0"/>
        <v>100</v>
      </c>
      <c r="L71" s="85"/>
    </row>
    <row r="72" spans="1:12" ht="63.75">
      <c r="A72" s="64"/>
      <c r="B72" s="19" t="s">
        <v>131</v>
      </c>
      <c r="C72" s="63">
        <v>992</v>
      </c>
      <c r="D72" s="31" t="s">
        <v>8</v>
      </c>
      <c r="E72" s="31" t="s">
        <v>21</v>
      </c>
      <c r="F72" s="57">
        <v>5210100000</v>
      </c>
      <c r="G72" s="34"/>
      <c r="H72" s="91">
        <f t="shared" ref="H72:J73" si="13">H73</f>
        <v>123.8</v>
      </c>
      <c r="I72" s="91">
        <f t="shared" si="13"/>
        <v>123.8</v>
      </c>
      <c r="J72" s="91">
        <f t="shared" si="13"/>
        <v>123.8</v>
      </c>
      <c r="K72" s="87">
        <f t="shared" si="0"/>
        <v>100</v>
      </c>
      <c r="L72" s="85"/>
    </row>
    <row r="73" spans="1:12" ht="25.5">
      <c r="A73" s="64"/>
      <c r="B73" s="19" t="s">
        <v>132</v>
      </c>
      <c r="C73" s="63">
        <v>992</v>
      </c>
      <c r="D73" s="31" t="s">
        <v>8</v>
      </c>
      <c r="E73" s="31" t="s">
        <v>21</v>
      </c>
      <c r="F73" s="57">
        <v>5210110030</v>
      </c>
      <c r="G73" s="34"/>
      <c r="H73" s="91">
        <f t="shared" si="13"/>
        <v>123.8</v>
      </c>
      <c r="I73" s="91">
        <f t="shared" si="13"/>
        <v>123.8</v>
      </c>
      <c r="J73" s="91">
        <f t="shared" si="13"/>
        <v>123.8</v>
      </c>
      <c r="K73" s="87">
        <f t="shared" si="0"/>
        <v>100</v>
      </c>
      <c r="L73" s="85"/>
    </row>
    <row r="74" spans="1:12" ht="25.5">
      <c r="A74" s="64"/>
      <c r="B74" s="19" t="s">
        <v>59</v>
      </c>
      <c r="C74" s="63">
        <v>992</v>
      </c>
      <c r="D74" s="31" t="s">
        <v>8</v>
      </c>
      <c r="E74" s="31" t="s">
        <v>21</v>
      </c>
      <c r="F74" s="57">
        <v>5210110030</v>
      </c>
      <c r="G74" s="34" t="s">
        <v>100</v>
      </c>
      <c r="H74" s="91">
        <v>123.8</v>
      </c>
      <c r="I74" s="91">
        <v>123.8</v>
      </c>
      <c r="J74" s="91">
        <v>123.8</v>
      </c>
      <c r="K74" s="87">
        <f t="shared" si="0"/>
        <v>100</v>
      </c>
      <c r="L74" s="85"/>
    </row>
    <row r="75" spans="1:12" ht="63.75">
      <c r="A75" s="64"/>
      <c r="B75" s="19" t="s">
        <v>68</v>
      </c>
      <c r="C75" s="63">
        <v>992</v>
      </c>
      <c r="D75" s="31" t="s">
        <v>8</v>
      </c>
      <c r="E75" s="31" t="s">
        <v>21</v>
      </c>
      <c r="F75" s="57">
        <v>5300000000</v>
      </c>
      <c r="G75" s="34"/>
      <c r="H75" s="91">
        <f t="shared" ref="H75:J76" si="14">H77</f>
        <v>592.24694</v>
      </c>
      <c r="I75" s="91">
        <f t="shared" si="14"/>
        <v>592.24694</v>
      </c>
      <c r="J75" s="91">
        <f t="shared" si="14"/>
        <v>592.24694</v>
      </c>
      <c r="K75" s="87">
        <f t="shared" si="0"/>
        <v>100</v>
      </c>
      <c r="L75" s="85"/>
    </row>
    <row r="76" spans="1:12" ht="39.75" customHeight="1">
      <c r="A76" s="64"/>
      <c r="B76" s="19" t="s">
        <v>179</v>
      </c>
      <c r="C76" s="63">
        <v>992</v>
      </c>
      <c r="D76" s="31" t="s">
        <v>8</v>
      </c>
      <c r="E76" s="31" t="s">
        <v>21</v>
      </c>
      <c r="F76" s="57">
        <v>5310000000</v>
      </c>
      <c r="G76" s="34"/>
      <c r="H76" s="91">
        <f t="shared" si="14"/>
        <v>592.24694</v>
      </c>
      <c r="I76" s="91">
        <f t="shared" si="14"/>
        <v>592.24694</v>
      </c>
      <c r="J76" s="91">
        <f t="shared" si="14"/>
        <v>592.24694</v>
      </c>
      <c r="K76" s="87">
        <f t="shared" si="0"/>
        <v>100</v>
      </c>
      <c r="L76" s="85"/>
    </row>
    <row r="77" spans="1:12" ht="26.25" customHeight="1">
      <c r="A77" s="64"/>
      <c r="B77" s="19" t="s">
        <v>69</v>
      </c>
      <c r="C77" s="63">
        <v>992</v>
      </c>
      <c r="D77" s="31" t="s">
        <v>8</v>
      </c>
      <c r="E77" s="31" t="s">
        <v>21</v>
      </c>
      <c r="F77" s="57">
        <v>5310100000</v>
      </c>
      <c r="G77" s="34"/>
      <c r="H77" s="91">
        <f t="shared" ref="H77:J78" si="15">H78</f>
        <v>592.24694</v>
      </c>
      <c r="I77" s="91">
        <f t="shared" si="15"/>
        <v>592.24694</v>
      </c>
      <c r="J77" s="91">
        <f t="shared" si="15"/>
        <v>592.24694</v>
      </c>
      <c r="K77" s="87">
        <f t="shared" ref="K77:K140" si="16">J77/I77*100</f>
        <v>100</v>
      </c>
      <c r="L77" s="85"/>
    </row>
    <row r="78" spans="1:12" ht="38.25">
      <c r="A78" s="64"/>
      <c r="B78" s="19" t="s">
        <v>180</v>
      </c>
      <c r="C78" s="63">
        <v>992</v>
      </c>
      <c r="D78" s="31" t="s">
        <v>8</v>
      </c>
      <c r="E78" s="31" t="s">
        <v>21</v>
      </c>
      <c r="F78" s="57">
        <v>5310110040</v>
      </c>
      <c r="G78" s="34"/>
      <c r="H78" s="91">
        <f t="shared" si="15"/>
        <v>592.24694</v>
      </c>
      <c r="I78" s="91">
        <f t="shared" si="15"/>
        <v>592.24694</v>
      </c>
      <c r="J78" s="91">
        <f t="shared" si="15"/>
        <v>592.24694</v>
      </c>
      <c r="K78" s="87">
        <f t="shared" si="16"/>
        <v>100</v>
      </c>
      <c r="L78" s="85"/>
    </row>
    <row r="79" spans="1:12" ht="36.75" customHeight="1">
      <c r="A79" s="64"/>
      <c r="B79" s="19" t="s">
        <v>59</v>
      </c>
      <c r="C79" s="63">
        <v>992</v>
      </c>
      <c r="D79" s="31" t="s">
        <v>8</v>
      </c>
      <c r="E79" s="31" t="s">
        <v>21</v>
      </c>
      <c r="F79" s="57">
        <v>5310110040</v>
      </c>
      <c r="G79" s="57">
        <v>240</v>
      </c>
      <c r="H79" s="91">
        <v>592.24694</v>
      </c>
      <c r="I79" s="91">
        <v>592.24694</v>
      </c>
      <c r="J79" s="91">
        <v>592.24694</v>
      </c>
      <c r="K79" s="87">
        <f t="shared" si="16"/>
        <v>100</v>
      </c>
      <c r="L79" s="85"/>
    </row>
    <row r="80" spans="1:12" ht="36.75" customHeight="1">
      <c r="A80" s="64"/>
      <c r="B80" s="19" t="s">
        <v>239</v>
      </c>
      <c r="C80" s="63">
        <v>992</v>
      </c>
      <c r="D80" s="31" t="s">
        <v>8</v>
      </c>
      <c r="E80" s="31" t="s">
        <v>21</v>
      </c>
      <c r="F80" s="57">
        <v>5400000000</v>
      </c>
      <c r="G80" s="57"/>
      <c r="H80" s="91">
        <f t="shared" ref="H80:J81" si="17">H81</f>
        <v>191.95099999999999</v>
      </c>
      <c r="I80" s="91">
        <f t="shared" si="17"/>
        <v>191.95099999999999</v>
      </c>
      <c r="J80" s="91">
        <f t="shared" si="17"/>
        <v>191.95099999999999</v>
      </c>
      <c r="K80" s="87">
        <f t="shared" si="16"/>
        <v>100</v>
      </c>
      <c r="L80" s="85"/>
    </row>
    <row r="81" spans="1:12" ht="26.25" customHeight="1">
      <c r="A81" s="64"/>
      <c r="B81" s="19" t="s">
        <v>181</v>
      </c>
      <c r="C81" s="63">
        <v>992</v>
      </c>
      <c r="D81" s="31" t="s">
        <v>8</v>
      </c>
      <c r="E81" s="31" t="s">
        <v>21</v>
      </c>
      <c r="F81" s="57">
        <v>5410000000</v>
      </c>
      <c r="G81" s="57"/>
      <c r="H81" s="91">
        <f t="shared" si="17"/>
        <v>191.95099999999999</v>
      </c>
      <c r="I81" s="91">
        <f t="shared" si="17"/>
        <v>191.95099999999999</v>
      </c>
      <c r="J81" s="91">
        <f t="shared" si="17"/>
        <v>191.95099999999999</v>
      </c>
      <c r="K81" s="87">
        <f t="shared" si="16"/>
        <v>100</v>
      </c>
      <c r="L81" s="85"/>
    </row>
    <row r="82" spans="1:12" ht="27" customHeight="1">
      <c r="A82" s="64"/>
      <c r="B82" s="27" t="s">
        <v>134</v>
      </c>
      <c r="C82" s="63">
        <v>992</v>
      </c>
      <c r="D82" s="31" t="s">
        <v>8</v>
      </c>
      <c r="E82" s="31" t="s">
        <v>21</v>
      </c>
      <c r="F82" s="57">
        <v>5400100000</v>
      </c>
      <c r="G82" s="57"/>
      <c r="H82" s="91">
        <f>H84</f>
        <v>191.95099999999999</v>
      </c>
      <c r="I82" s="91">
        <f>I84</f>
        <v>191.95099999999999</v>
      </c>
      <c r="J82" s="91">
        <f>J84</f>
        <v>191.95099999999999</v>
      </c>
      <c r="K82" s="87">
        <f t="shared" si="16"/>
        <v>100</v>
      </c>
      <c r="L82" s="85"/>
    </row>
    <row r="83" spans="1:12" ht="25.5">
      <c r="A83" s="64"/>
      <c r="B83" s="27" t="s">
        <v>135</v>
      </c>
      <c r="C83" s="63">
        <v>992</v>
      </c>
      <c r="D83" s="31" t="s">
        <v>8</v>
      </c>
      <c r="E83" s="31" t="s">
        <v>21</v>
      </c>
      <c r="F83" s="57">
        <v>5400110120</v>
      </c>
      <c r="G83" s="57"/>
      <c r="H83" s="91">
        <f>H84</f>
        <v>191.95099999999999</v>
      </c>
      <c r="I83" s="91">
        <f>I84</f>
        <v>191.95099999999999</v>
      </c>
      <c r="J83" s="91">
        <f>J84</f>
        <v>191.95099999999999</v>
      </c>
      <c r="K83" s="87">
        <f t="shared" si="16"/>
        <v>100</v>
      </c>
      <c r="L83" s="85"/>
    </row>
    <row r="84" spans="1:12" ht="25.5">
      <c r="A84" s="64"/>
      <c r="B84" s="19" t="s">
        <v>59</v>
      </c>
      <c r="C84" s="63">
        <v>992</v>
      </c>
      <c r="D84" s="31" t="s">
        <v>8</v>
      </c>
      <c r="E84" s="31" t="s">
        <v>21</v>
      </c>
      <c r="F84" s="57">
        <v>5400110120</v>
      </c>
      <c r="G84" s="57">
        <v>240</v>
      </c>
      <c r="H84" s="91">
        <v>191.95099999999999</v>
      </c>
      <c r="I84" s="91">
        <v>191.95099999999999</v>
      </c>
      <c r="J84" s="91">
        <v>191.95099999999999</v>
      </c>
      <c r="K84" s="87">
        <f t="shared" si="16"/>
        <v>100</v>
      </c>
      <c r="L84" s="85"/>
    </row>
    <row r="85" spans="1:12" ht="27" customHeight="1">
      <c r="A85" s="64"/>
      <c r="B85" s="19" t="s">
        <v>240</v>
      </c>
      <c r="C85" s="63">
        <v>992</v>
      </c>
      <c r="D85" s="31" t="s">
        <v>8</v>
      </c>
      <c r="E85" s="31" t="s">
        <v>21</v>
      </c>
      <c r="F85" s="57">
        <v>8700000000</v>
      </c>
      <c r="G85" s="57"/>
      <c r="H85" s="91">
        <f t="shared" ref="H85:J87" si="18">H86</f>
        <v>20</v>
      </c>
      <c r="I85" s="91">
        <f t="shared" si="18"/>
        <v>20</v>
      </c>
      <c r="J85" s="91">
        <f t="shared" si="18"/>
        <v>20</v>
      </c>
      <c r="K85" s="87">
        <f t="shared" si="16"/>
        <v>100</v>
      </c>
      <c r="L85" s="85"/>
    </row>
    <row r="86" spans="1:12" ht="26.25" customHeight="1">
      <c r="A86" s="64"/>
      <c r="B86" s="19" t="s">
        <v>241</v>
      </c>
      <c r="C86" s="63">
        <v>992</v>
      </c>
      <c r="D86" s="31" t="s">
        <v>8</v>
      </c>
      <c r="E86" s="31" t="s">
        <v>21</v>
      </c>
      <c r="F86" s="57">
        <v>8710000000</v>
      </c>
      <c r="G86" s="57"/>
      <c r="H86" s="91">
        <f t="shared" si="18"/>
        <v>20</v>
      </c>
      <c r="I86" s="91">
        <f t="shared" si="18"/>
        <v>20</v>
      </c>
      <c r="J86" s="91">
        <f t="shared" si="18"/>
        <v>20</v>
      </c>
      <c r="K86" s="87">
        <f t="shared" si="16"/>
        <v>100</v>
      </c>
      <c r="L86" s="85"/>
    </row>
    <row r="87" spans="1:12" ht="38.25">
      <c r="A87" s="64"/>
      <c r="B87" s="19" t="s">
        <v>242</v>
      </c>
      <c r="C87" s="63">
        <v>992</v>
      </c>
      <c r="D87" s="31" t="s">
        <v>8</v>
      </c>
      <c r="E87" s="31" t="s">
        <v>21</v>
      </c>
      <c r="F87" s="57">
        <v>8710010160</v>
      </c>
      <c r="G87" s="57"/>
      <c r="H87" s="91">
        <f t="shared" si="18"/>
        <v>20</v>
      </c>
      <c r="I87" s="91">
        <f t="shared" si="18"/>
        <v>20</v>
      </c>
      <c r="J87" s="91">
        <f t="shared" si="18"/>
        <v>20</v>
      </c>
      <c r="K87" s="87">
        <f t="shared" si="16"/>
        <v>100</v>
      </c>
      <c r="L87" s="85"/>
    </row>
    <row r="88" spans="1:12" ht="17.25" customHeight="1">
      <c r="A88" s="64"/>
      <c r="B88" s="27" t="s">
        <v>62</v>
      </c>
      <c r="C88" s="63">
        <v>992</v>
      </c>
      <c r="D88" s="31" t="s">
        <v>8</v>
      </c>
      <c r="E88" s="31" t="s">
        <v>21</v>
      </c>
      <c r="F88" s="57">
        <v>8710010160</v>
      </c>
      <c r="G88" s="57">
        <v>850</v>
      </c>
      <c r="H88" s="91">
        <v>20</v>
      </c>
      <c r="I88" s="91">
        <v>20</v>
      </c>
      <c r="J88" s="91">
        <v>20</v>
      </c>
      <c r="K88" s="87">
        <f t="shared" si="16"/>
        <v>100</v>
      </c>
      <c r="L88" s="85"/>
    </row>
    <row r="89" spans="1:12" ht="18" customHeight="1">
      <c r="A89" s="64"/>
      <c r="B89" s="70" t="s">
        <v>22</v>
      </c>
      <c r="C89" s="63">
        <v>992</v>
      </c>
      <c r="D89" s="72" t="s">
        <v>10</v>
      </c>
      <c r="E89" s="72"/>
      <c r="F89" s="72"/>
      <c r="G89" s="73"/>
      <c r="H89" s="88">
        <f t="shared" ref="H89:J90" si="19">H90</f>
        <v>201.10000000000002</v>
      </c>
      <c r="I89" s="88">
        <f t="shared" si="19"/>
        <v>201.10000000000002</v>
      </c>
      <c r="J89" s="88">
        <f t="shared" si="19"/>
        <v>201.10000000000002</v>
      </c>
      <c r="K89" s="87">
        <f t="shared" si="16"/>
        <v>100</v>
      </c>
      <c r="L89" s="85"/>
    </row>
    <row r="90" spans="1:12">
      <c r="A90" s="64"/>
      <c r="B90" s="19" t="s">
        <v>23</v>
      </c>
      <c r="C90" s="63">
        <v>992</v>
      </c>
      <c r="D90" s="31" t="s">
        <v>10</v>
      </c>
      <c r="E90" s="31" t="s">
        <v>24</v>
      </c>
      <c r="F90" s="31"/>
      <c r="G90" s="34"/>
      <c r="H90" s="89">
        <f t="shared" si="19"/>
        <v>201.10000000000002</v>
      </c>
      <c r="I90" s="89">
        <f t="shared" si="19"/>
        <v>201.10000000000002</v>
      </c>
      <c r="J90" s="89">
        <f t="shared" si="19"/>
        <v>201.10000000000002</v>
      </c>
      <c r="K90" s="87">
        <f t="shared" si="16"/>
        <v>100</v>
      </c>
      <c r="L90" s="85"/>
    </row>
    <row r="91" spans="1:12" ht="38.25">
      <c r="A91" s="64"/>
      <c r="B91" s="30" t="s">
        <v>49</v>
      </c>
      <c r="C91" s="63">
        <v>992</v>
      </c>
      <c r="D91" s="31" t="s">
        <v>10</v>
      </c>
      <c r="E91" s="31" t="s">
        <v>24</v>
      </c>
      <c r="F91" s="55">
        <v>8600000000</v>
      </c>
      <c r="G91" s="34"/>
      <c r="H91" s="89">
        <f t="shared" ref="H91:J92" si="20">H93</f>
        <v>201.10000000000002</v>
      </c>
      <c r="I91" s="89">
        <f t="shared" si="20"/>
        <v>201.10000000000002</v>
      </c>
      <c r="J91" s="89">
        <f t="shared" si="20"/>
        <v>201.10000000000002</v>
      </c>
      <c r="K91" s="87">
        <f t="shared" si="16"/>
        <v>100</v>
      </c>
      <c r="L91" s="85"/>
    </row>
    <row r="92" spans="1:12" ht="38.25">
      <c r="A92" s="64"/>
      <c r="B92" s="30" t="s">
        <v>165</v>
      </c>
      <c r="C92" s="63">
        <v>992</v>
      </c>
      <c r="D92" s="31" t="s">
        <v>10</v>
      </c>
      <c r="E92" s="31" t="s">
        <v>24</v>
      </c>
      <c r="F92" s="55">
        <v>8610000000</v>
      </c>
      <c r="G92" s="34"/>
      <c r="H92" s="89">
        <f t="shared" si="20"/>
        <v>201.10000000000002</v>
      </c>
      <c r="I92" s="89">
        <f t="shared" si="20"/>
        <v>201.10000000000002</v>
      </c>
      <c r="J92" s="89">
        <f t="shared" si="20"/>
        <v>201.10000000000002</v>
      </c>
      <c r="K92" s="87">
        <f t="shared" si="16"/>
        <v>100</v>
      </c>
      <c r="L92" s="85"/>
    </row>
    <row r="93" spans="1:12" ht="15" customHeight="1">
      <c r="A93" s="69"/>
      <c r="B93" s="19" t="s">
        <v>25</v>
      </c>
      <c r="C93" s="63">
        <v>992</v>
      </c>
      <c r="D93" s="31" t="s">
        <v>10</v>
      </c>
      <c r="E93" s="31" t="s">
        <v>24</v>
      </c>
      <c r="F93" s="34" t="s">
        <v>243</v>
      </c>
      <c r="G93" s="34"/>
      <c r="H93" s="89">
        <f>H94+H95</f>
        <v>201.10000000000002</v>
      </c>
      <c r="I93" s="89">
        <f>I94+I95</f>
        <v>201.10000000000002</v>
      </c>
      <c r="J93" s="89">
        <f>J94+J95</f>
        <v>201.10000000000002</v>
      </c>
      <c r="K93" s="87">
        <f t="shared" si="16"/>
        <v>100</v>
      </c>
      <c r="L93" s="85"/>
    </row>
    <row r="94" spans="1:12" ht="31.5" customHeight="1">
      <c r="A94" s="74"/>
      <c r="B94" s="19" t="s">
        <v>164</v>
      </c>
      <c r="C94" s="63">
        <v>992</v>
      </c>
      <c r="D94" s="31" t="s">
        <v>10</v>
      </c>
      <c r="E94" s="31" t="s">
        <v>24</v>
      </c>
      <c r="F94" s="34" t="s">
        <v>243</v>
      </c>
      <c r="G94" s="34" t="s">
        <v>99</v>
      </c>
      <c r="H94" s="89">
        <f>186.8+14.3</f>
        <v>201.10000000000002</v>
      </c>
      <c r="I94" s="89">
        <f>186.8+14.3</f>
        <v>201.10000000000002</v>
      </c>
      <c r="J94" s="89">
        <f>186.8+14.3</f>
        <v>201.10000000000002</v>
      </c>
      <c r="K94" s="87">
        <f t="shared" si="16"/>
        <v>100</v>
      </c>
      <c r="L94" s="85"/>
    </row>
    <row r="95" spans="1:12" ht="26.25" hidden="1" customHeight="1">
      <c r="A95" s="74"/>
      <c r="B95" s="19" t="s">
        <v>59</v>
      </c>
      <c r="C95" s="63">
        <v>992</v>
      </c>
      <c r="D95" s="31" t="s">
        <v>10</v>
      </c>
      <c r="E95" s="31" t="s">
        <v>24</v>
      </c>
      <c r="F95" s="34" t="s">
        <v>244</v>
      </c>
      <c r="G95" s="34" t="s">
        <v>100</v>
      </c>
      <c r="H95" s="89"/>
      <c r="I95" s="89"/>
      <c r="J95" s="89"/>
      <c r="K95" s="87" t="e">
        <f t="shared" si="16"/>
        <v>#DIV/0!</v>
      </c>
      <c r="L95" s="85"/>
    </row>
    <row r="96" spans="1:12" ht="15.75" customHeight="1">
      <c r="A96" s="74"/>
      <c r="B96" s="70" t="s">
        <v>26</v>
      </c>
      <c r="C96" s="63">
        <v>992</v>
      </c>
      <c r="D96" s="75" t="s">
        <v>24</v>
      </c>
      <c r="E96" s="75"/>
      <c r="F96" s="75"/>
      <c r="G96" s="76"/>
      <c r="H96" s="88">
        <f>H97+H103</f>
        <v>270.63200000000001</v>
      </c>
      <c r="I96" s="88">
        <f>I97+I103</f>
        <v>270.63200000000001</v>
      </c>
      <c r="J96" s="88">
        <f>J97+J103</f>
        <v>270.63200000000001</v>
      </c>
      <c r="K96" s="87">
        <f t="shared" si="16"/>
        <v>100</v>
      </c>
      <c r="L96" s="85"/>
    </row>
    <row r="97" spans="1:12" ht="38.25">
      <c r="A97" s="74"/>
      <c r="B97" s="19" t="s">
        <v>27</v>
      </c>
      <c r="C97" s="63">
        <v>992</v>
      </c>
      <c r="D97" s="31" t="s">
        <v>24</v>
      </c>
      <c r="E97" s="31" t="s">
        <v>28</v>
      </c>
      <c r="F97" s="31"/>
      <c r="G97" s="34"/>
      <c r="H97" s="89">
        <f t="shared" ref="H97:J98" si="21">H98</f>
        <v>69.64</v>
      </c>
      <c r="I97" s="89">
        <f t="shared" si="21"/>
        <v>69.64</v>
      </c>
      <c r="J97" s="89">
        <f t="shared" si="21"/>
        <v>69.64</v>
      </c>
      <c r="K97" s="87">
        <f t="shared" si="16"/>
        <v>100</v>
      </c>
      <c r="L97" s="85"/>
    </row>
    <row r="98" spans="1:12" ht="26.25" customHeight="1">
      <c r="A98" s="74"/>
      <c r="B98" s="19" t="s">
        <v>72</v>
      </c>
      <c r="C98" s="63">
        <v>992</v>
      </c>
      <c r="D98" s="31" t="s">
        <v>24</v>
      </c>
      <c r="E98" s="31" t="s">
        <v>28</v>
      </c>
      <c r="F98" s="34" t="s">
        <v>188</v>
      </c>
      <c r="G98" s="34"/>
      <c r="H98" s="89">
        <f t="shared" si="21"/>
        <v>69.64</v>
      </c>
      <c r="I98" s="89">
        <f t="shared" si="21"/>
        <v>69.64</v>
      </c>
      <c r="J98" s="89">
        <f t="shared" si="21"/>
        <v>69.64</v>
      </c>
      <c r="K98" s="87">
        <f t="shared" si="16"/>
        <v>100</v>
      </c>
      <c r="L98" s="85"/>
    </row>
    <row r="99" spans="1:12" ht="38.25">
      <c r="A99" s="74"/>
      <c r="B99" s="19" t="s">
        <v>137</v>
      </c>
      <c r="C99" s="63">
        <v>992</v>
      </c>
      <c r="D99" s="31" t="s">
        <v>24</v>
      </c>
      <c r="E99" s="31" t="s">
        <v>28</v>
      </c>
      <c r="F99" s="34" t="s">
        <v>189</v>
      </c>
      <c r="G99" s="34"/>
      <c r="H99" s="89">
        <f t="shared" ref="H99:J100" si="22">H101</f>
        <v>69.64</v>
      </c>
      <c r="I99" s="89">
        <f t="shared" si="22"/>
        <v>69.64</v>
      </c>
      <c r="J99" s="89">
        <f t="shared" si="22"/>
        <v>69.64</v>
      </c>
      <c r="K99" s="87">
        <f t="shared" si="16"/>
        <v>100</v>
      </c>
      <c r="L99" s="85"/>
    </row>
    <row r="100" spans="1:12" ht="39.75" customHeight="1">
      <c r="A100" s="69"/>
      <c r="B100" s="19" t="s">
        <v>182</v>
      </c>
      <c r="C100" s="63">
        <v>992</v>
      </c>
      <c r="D100" s="31" t="s">
        <v>24</v>
      </c>
      <c r="E100" s="31" t="s">
        <v>28</v>
      </c>
      <c r="F100" s="34" t="s">
        <v>190</v>
      </c>
      <c r="G100" s="34"/>
      <c r="H100" s="89">
        <f t="shared" si="22"/>
        <v>69.64</v>
      </c>
      <c r="I100" s="89">
        <f t="shared" si="22"/>
        <v>69.64</v>
      </c>
      <c r="J100" s="89">
        <f t="shared" si="22"/>
        <v>69.64</v>
      </c>
      <c r="K100" s="87">
        <f t="shared" si="16"/>
        <v>100</v>
      </c>
      <c r="L100" s="85"/>
    </row>
    <row r="101" spans="1:12" ht="38.25" customHeight="1">
      <c r="A101" s="74"/>
      <c r="B101" s="19" t="s">
        <v>183</v>
      </c>
      <c r="C101" s="63">
        <v>992</v>
      </c>
      <c r="D101" s="31" t="s">
        <v>24</v>
      </c>
      <c r="E101" s="31" t="s">
        <v>28</v>
      </c>
      <c r="F101" s="34" t="s">
        <v>245</v>
      </c>
      <c r="G101" s="34"/>
      <c r="H101" s="89">
        <f>H102</f>
        <v>69.64</v>
      </c>
      <c r="I101" s="89">
        <f>I102</f>
        <v>69.64</v>
      </c>
      <c r="J101" s="89">
        <f>J102</f>
        <v>69.64</v>
      </c>
      <c r="K101" s="87">
        <f t="shared" si="16"/>
        <v>100</v>
      </c>
      <c r="L101" s="85"/>
    </row>
    <row r="102" spans="1:12" ht="27.75" customHeight="1">
      <c r="A102" s="74"/>
      <c r="B102" s="19" t="s">
        <v>59</v>
      </c>
      <c r="C102" s="63">
        <v>992</v>
      </c>
      <c r="D102" s="31" t="s">
        <v>24</v>
      </c>
      <c r="E102" s="31" t="s">
        <v>28</v>
      </c>
      <c r="F102" s="34" t="s">
        <v>245</v>
      </c>
      <c r="G102" s="34" t="s">
        <v>100</v>
      </c>
      <c r="H102" s="89">
        <v>69.64</v>
      </c>
      <c r="I102" s="89">
        <v>69.64</v>
      </c>
      <c r="J102" s="89">
        <v>69.64</v>
      </c>
      <c r="K102" s="87">
        <f t="shared" si="16"/>
        <v>100</v>
      </c>
      <c r="L102" s="85"/>
    </row>
    <row r="103" spans="1:12" ht="37.5" customHeight="1">
      <c r="A103" s="74"/>
      <c r="B103" s="19" t="s">
        <v>29</v>
      </c>
      <c r="C103" s="63">
        <v>992</v>
      </c>
      <c r="D103" s="31" t="s">
        <v>24</v>
      </c>
      <c r="E103" s="31" t="s">
        <v>30</v>
      </c>
      <c r="F103" s="31"/>
      <c r="G103" s="34"/>
      <c r="H103" s="89">
        <f>H104+H117</f>
        <v>200.99200000000002</v>
      </c>
      <c r="I103" s="89">
        <f>I104+I117</f>
        <v>200.99200000000002</v>
      </c>
      <c r="J103" s="89">
        <f>J104+J117</f>
        <v>200.99200000000002</v>
      </c>
      <c r="K103" s="87">
        <f t="shared" si="16"/>
        <v>100</v>
      </c>
      <c r="L103" s="85"/>
    </row>
    <row r="104" spans="1:12" ht="51">
      <c r="A104" s="74"/>
      <c r="B104" s="19" t="s">
        <v>73</v>
      </c>
      <c r="C104" s="63">
        <v>992</v>
      </c>
      <c r="D104" s="31" t="s">
        <v>24</v>
      </c>
      <c r="E104" s="31" t="s">
        <v>30</v>
      </c>
      <c r="F104" s="34" t="s">
        <v>188</v>
      </c>
      <c r="G104" s="34"/>
      <c r="H104" s="89">
        <f>H106+H109+H113</f>
        <v>195.99200000000002</v>
      </c>
      <c r="I104" s="89">
        <f>I106+I109+I113</f>
        <v>195.99200000000002</v>
      </c>
      <c r="J104" s="89">
        <f>J106+J109+J113</f>
        <v>195.99200000000002</v>
      </c>
      <c r="K104" s="87">
        <f t="shared" si="16"/>
        <v>100</v>
      </c>
      <c r="L104" s="85"/>
    </row>
    <row r="105" spans="1:12" ht="38.25" customHeight="1">
      <c r="A105" s="74"/>
      <c r="B105" s="19" t="s">
        <v>74</v>
      </c>
      <c r="C105" s="63">
        <v>992</v>
      </c>
      <c r="D105" s="31" t="s">
        <v>24</v>
      </c>
      <c r="E105" s="31" t="s">
        <v>30</v>
      </c>
      <c r="F105" s="34" t="s">
        <v>246</v>
      </c>
      <c r="G105" s="34"/>
      <c r="H105" s="89">
        <f t="shared" ref="H105:J106" si="23">H107</f>
        <v>127.992</v>
      </c>
      <c r="I105" s="89">
        <f t="shared" si="23"/>
        <v>127.992</v>
      </c>
      <c r="J105" s="89">
        <f t="shared" si="23"/>
        <v>127.992</v>
      </c>
      <c r="K105" s="87">
        <f t="shared" si="16"/>
        <v>100</v>
      </c>
      <c r="L105" s="85"/>
    </row>
    <row r="106" spans="1:12" ht="38.25" customHeight="1">
      <c r="A106" s="74"/>
      <c r="B106" s="19" t="s">
        <v>184</v>
      </c>
      <c r="C106" s="63">
        <v>992</v>
      </c>
      <c r="D106" s="31" t="s">
        <v>24</v>
      </c>
      <c r="E106" s="31" t="s">
        <v>30</v>
      </c>
      <c r="F106" s="34" t="s">
        <v>247</v>
      </c>
      <c r="G106" s="34"/>
      <c r="H106" s="89">
        <f t="shared" si="23"/>
        <v>127.992</v>
      </c>
      <c r="I106" s="89">
        <f t="shared" si="23"/>
        <v>127.992</v>
      </c>
      <c r="J106" s="89">
        <f t="shared" si="23"/>
        <v>127.992</v>
      </c>
      <c r="K106" s="87">
        <f t="shared" si="16"/>
        <v>100</v>
      </c>
      <c r="L106" s="85"/>
    </row>
    <row r="107" spans="1:12" ht="38.25" customHeight="1">
      <c r="A107" s="74"/>
      <c r="B107" s="19" t="s">
        <v>75</v>
      </c>
      <c r="C107" s="63">
        <v>992</v>
      </c>
      <c r="D107" s="31" t="s">
        <v>24</v>
      </c>
      <c r="E107" s="31" t="s">
        <v>30</v>
      </c>
      <c r="F107" s="34" t="s">
        <v>248</v>
      </c>
      <c r="G107" s="34"/>
      <c r="H107" s="89">
        <f>H106</f>
        <v>127.992</v>
      </c>
      <c r="I107" s="89">
        <f>I106</f>
        <v>127.992</v>
      </c>
      <c r="J107" s="89">
        <f>J106</f>
        <v>127.992</v>
      </c>
      <c r="K107" s="87">
        <f t="shared" si="16"/>
        <v>100</v>
      </c>
      <c r="L107" s="85"/>
    </row>
    <row r="108" spans="1:12" ht="25.5">
      <c r="A108" s="74"/>
      <c r="B108" s="19" t="s">
        <v>59</v>
      </c>
      <c r="C108" s="63">
        <v>992</v>
      </c>
      <c r="D108" s="31" t="s">
        <v>24</v>
      </c>
      <c r="E108" s="31" t="s">
        <v>30</v>
      </c>
      <c r="F108" s="34" t="s">
        <v>248</v>
      </c>
      <c r="G108" s="34" t="s">
        <v>100</v>
      </c>
      <c r="H108" s="89">
        <v>127.992</v>
      </c>
      <c r="I108" s="89">
        <v>127.992</v>
      </c>
      <c r="J108" s="89">
        <v>127.992</v>
      </c>
      <c r="K108" s="87">
        <f t="shared" si="16"/>
        <v>100</v>
      </c>
      <c r="L108" s="85"/>
    </row>
    <row r="109" spans="1:12" ht="27.75" customHeight="1">
      <c r="A109" s="74"/>
      <c r="B109" s="19" t="s">
        <v>76</v>
      </c>
      <c r="C109" s="63">
        <v>992</v>
      </c>
      <c r="D109" s="31" t="s">
        <v>24</v>
      </c>
      <c r="E109" s="31" t="s">
        <v>30</v>
      </c>
      <c r="F109" s="34" t="s">
        <v>249</v>
      </c>
      <c r="G109" s="34"/>
      <c r="H109" s="89">
        <f t="shared" ref="H109:J111" si="24">H110</f>
        <v>58</v>
      </c>
      <c r="I109" s="89">
        <f t="shared" si="24"/>
        <v>58</v>
      </c>
      <c r="J109" s="89">
        <f t="shared" si="24"/>
        <v>58</v>
      </c>
      <c r="K109" s="87">
        <f t="shared" si="16"/>
        <v>100</v>
      </c>
      <c r="L109" s="85"/>
    </row>
    <row r="110" spans="1:12" ht="30" customHeight="1">
      <c r="A110" s="74"/>
      <c r="B110" s="19" t="s">
        <v>139</v>
      </c>
      <c r="C110" s="63">
        <v>992</v>
      </c>
      <c r="D110" s="31" t="s">
        <v>24</v>
      </c>
      <c r="E110" s="31" t="s">
        <v>30</v>
      </c>
      <c r="F110" s="34" t="s">
        <v>250</v>
      </c>
      <c r="G110" s="34"/>
      <c r="H110" s="89">
        <f t="shared" si="24"/>
        <v>58</v>
      </c>
      <c r="I110" s="89">
        <f t="shared" si="24"/>
        <v>58</v>
      </c>
      <c r="J110" s="89">
        <f t="shared" si="24"/>
        <v>58</v>
      </c>
      <c r="K110" s="87">
        <f t="shared" si="16"/>
        <v>100</v>
      </c>
      <c r="L110" s="85"/>
    </row>
    <row r="111" spans="1:12" ht="25.5">
      <c r="A111" s="74"/>
      <c r="B111" s="19" t="s">
        <v>77</v>
      </c>
      <c r="C111" s="63">
        <v>992</v>
      </c>
      <c r="D111" s="31" t="s">
        <v>24</v>
      </c>
      <c r="E111" s="31" t="s">
        <v>30</v>
      </c>
      <c r="F111" s="34" t="s">
        <v>251</v>
      </c>
      <c r="G111" s="34"/>
      <c r="H111" s="89">
        <f t="shared" si="24"/>
        <v>58</v>
      </c>
      <c r="I111" s="89">
        <f t="shared" si="24"/>
        <v>58</v>
      </c>
      <c r="J111" s="89">
        <f t="shared" si="24"/>
        <v>58</v>
      </c>
      <c r="K111" s="87">
        <f t="shared" si="16"/>
        <v>100</v>
      </c>
      <c r="L111" s="85"/>
    </row>
    <row r="112" spans="1:12" ht="25.5">
      <c r="A112" s="74"/>
      <c r="B112" s="19" t="s">
        <v>59</v>
      </c>
      <c r="C112" s="63">
        <v>992</v>
      </c>
      <c r="D112" s="31" t="s">
        <v>24</v>
      </c>
      <c r="E112" s="31" t="s">
        <v>30</v>
      </c>
      <c r="F112" s="34" t="s">
        <v>251</v>
      </c>
      <c r="G112" s="34" t="s">
        <v>100</v>
      </c>
      <c r="H112" s="89">
        <f>8+50</f>
        <v>58</v>
      </c>
      <c r="I112" s="89">
        <f>8+50</f>
        <v>58</v>
      </c>
      <c r="J112" s="89">
        <f>8+50</f>
        <v>58</v>
      </c>
      <c r="K112" s="87">
        <f t="shared" si="16"/>
        <v>100</v>
      </c>
      <c r="L112" s="85"/>
    </row>
    <row r="113" spans="1:12" ht="51">
      <c r="A113" s="74"/>
      <c r="B113" s="19" t="s">
        <v>78</v>
      </c>
      <c r="C113" s="63">
        <v>992</v>
      </c>
      <c r="D113" s="31" t="s">
        <v>24</v>
      </c>
      <c r="E113" s="31" t="s">
        <v>30</v>
      </c>
      <c r="F113" s="34" t="s">
        <v>252</v>
      </c>
      <c r="G113" s="34"/>
      <c r="H113" s="89">
        <f>H116</f>
        <v>10</v>
      </c>
      <c r="I113" s="89">
        <f>I116</f>
        <v>10</v>
      </c>
      <c r="J113" s="89">
        <f>J116</f>
        <v>10</v>
      </c>
      <c r="K113" s="87">
        <f t="shared" si="16"/>
        <v>100</v>
      </c>
      <c r="L113" s="85"/>
    </row>
    <row r="114" spans="1:12" ht="25.5">
      <c r="A114" s="74"/>
      <c r="B114" s="19" t="s">
        <v>140</v>
      </c>
      <c r="C114" s="63">
        <v>992</v>
      </c>
      <c r="D114" s="31" t="s">
        <v>24</v>
      </c>
      <c r="E114" s="31" t="s">
        <v>30</v>
      </c>
      <c r="F114" s="34" t="s">
        <v>253</v>
      </c>
      <c r="G114" s="34"/>
      <c r="H114" s="89">
        <f t="shared" ref="H114:J115" si="25">H115</f>
        <v>10</v>
      </c>
      <c r="I114" s="89">
        <f t="shared" si="25"/>
        <v>10</v>
      </c>
      <c r="J114" s="89">
        <f t="shared" si="25"/>
        <v>10</v>
      </c>
      <c r="K114" s="87">
        <f t="shared" si="16"/>
        <v>100</v>
      </c>
      <c r="L114" s="85"/>
    </row>
    <row r="115" spans="1:12" ht="38.25">
      <c r="A115" s="74"/>
      <c r="B115" s="19" t="s">
        <v>79</v>
      </c>
      <c r="C115" s="63">
        <v>992</v>
      </c>
      <c r="D115" s="31" t="s">
        <v>24</v>
      </c>
      <c r="E115" s="31" t="s">
        <v>30</v>
      </c>
      <c r="F115" s="34" t="s">
        <v>254</v>
      </c>
      <c r="G115" s="34"/>
      <c r="H115" s="89">
        <f t="shared" si="25"/>
        <v>10</v>
      </c>
      <c r="I115" s="89">
        <f t="shared" si="25"/>
        <v>10</v>
      </c>
      <c r="J115" s="89">
        <f t="shared" si="25"/>
        <v>10</v>
      </c>
      <c r="K115" s="87">
        <f t="shared" si="16"/>
        <v>100</v>
      </c>
      <c r="L115" s="85"/>
    </row>
    <row r="116" spans="1:12" ht="25.5" customHeight="1">
      <c r="A116" s="74"/>
      <c r="B116" s="19" t="s">
        <v>59</v>
      </c>
      <c r="C116" s="63">
        <v>992</v>
      </c>
      <c r="D116" s="31" t="s">
        <v>24</v>
      </c>
      <c r="E116" s="31" t="s">
        <v>30</v>
      </c>
      <c r="F116" s="34" t="s">
        <v>254</v>
      </c>
      <c r="G116" s="34" t="s">
        <v>100</v>
      </c>
      <c r="H116" s="89">
        <v>10</v>
      </c>
      <c r="I116" s="89">
        <v>10</v>
      </c>
      <c r="J116" s="89">
        <v>10</v>
      </c>
      <c r="K116" s="87">
        <f t="shared" si="16"/>
        <v>100</v>
      </c>
      <c r="L116" s="85"/>
    </row>
    <row r="117" spans="1:12" ht="38.25">
      <c r="A117" s="74"/>
      <c r="B117" s="19" t="s">
        <v>80</v>
      </c>
      <c r="C117" s="63">
        <v>992</v>
      </c>
      <c r="D117" s="31" t="s">
        <v>24</v>
      </c>
      <c r="E117" s="31" t="s">
        <v>30</v>
      </c>
      <c r="F117" s="34" t="s">
        <v>136</v>
      </c>
      <c r="G117" s="34"/>
      <c r="H117" s="89">
        <f t="shared" ref="H117:J118" si="26">H119</f>
        <v>5</v>
      </c>
      <c r="I117" s="89">
        <f t="shared" si="26"/>
        <v>5</v>
      </c>
      <c r="J117" s="89">
        <f t="shared" si="26"/>
        <v>5</v>
      </c>
      <c r="K117" s="87">
        <f t="shared" si="16"/>
        <v>100</v>
      </c>
      <c r="L117" s="85"/>
    </row>
    <row r="118" spans="1:12" ht="27.75" customHeight="1">
      <c r="A118" s="74"/>
      <c r="B118" s="19" t="s">
        <v>185</v>
      </c>
      <c r="C118" s="63">
        <v>992</v>
      </c>
      <c r="D118" s="31" t="s">
        <v>24</v>
      </c>
      <c r="E118" s="31" t="s">
        <v>30</v>
      </c>
      <c r="F118" s="34" t="s">
        <v>138</v>
      </c>
      <c r="G118" s="34"/>
      <c r="H118" s="89">
        <f t="shared" si="26"/>
        <v>5</v>
      </c>
      <c r="I118" s="89">
        <f t="shared" si="26"/>
        <v>5</v>
      </c>
      <c r="J118" s="89">
        <f t="shared" si="26"/>
        <v>5</v>
      </c>
      <c r="K118" s="87">
        <f t="shared" si="16"/>
        <v>100</v>
      </c>
      <c r="L118" s="85"/>
    </row>
    <row r="119" spans="1:12" ht="39.75" customHeight="1">
      <c r="A119" s="74"/>
      <c r="B119" s="19" t="s">
        <v>186</v>
      </c>
      <c r="C119" s="63">
        <v>992</v>
      </c>
      <c r="D119" s="31" t="s">
        <v>24</v>
      </c>
      <c r="E119" s="31" t="s">
        <v>30</v>
      </c>
      <c r="F119" s="34" t="s">
        <v>193</v>
      </c>
      <c r="G119" s="34"/>
      <c r="H119" s="89">
        <f t="shared" ref="H119:J120" si="27">H120</f>
        <v>5</v>
      </c>
      <c r="I119" s="89">
        <f t="shared" si="27"/>
        <v>5</v>
      </c>
      <c r="J119" s="89">
        <f t="shared" si="27"/>
        <v>5</v>
      </c>
      <c r="K119" s="87">
        <f t="shared" si="16"/>
        <v>100</v>
      </c>
      <c r="L119" s="85"/>
    </row>
    <row r="120" spans="1:12" ht="29.25" customHeight="1">
      <c r="A120" s="74"/>
      <c r="B120" s="19" t="s">
        <v>187</v>
      </c>
      <c r="C120" s="63">
        <v>992</v>
      </c>
      <c r="D120" s="31" t="s">
        <v>24</v>
      </c>
      <c r="E120" s="31" t="s">
        <v>30</v>
      </c>
      <c r="F120" s="34" t="s">
        <v>255</v>
      </c>
      <c r="G120" s="34"/>
      <c r="H120" s="89">
        <f t="shared" si="27"/>
        <v>5</v>
      </c>
      <c r="I120" s="89">
        <f t="shared" si="27"/>
        <v>5</v>
      </c>
      <c r="J120" s="89">
        <f t="shared" si="27"/>
        <v>5</v>
      </c>
      <c r="K120" s="87">
        <f t="shared" si="16"/>
        <v>100</v>
      </c>
      <c r="L120" s="85"/>
    </row>
    <row r="121" spans="1:12" ht="25.5">
      <c r="A121" s="74"/>
      <c r="B121" s="19" t="s">
        <v>59</v>
      </c>
      <c r="C121" s="63">
        <v>992</v>
      </c>
      <c r="D121" s="31" t="s">
        <v>24</v>
      </c>
      <c r="E121" s="31" t="s">
        <v>30</v>
      </c>
      <c r="F121" s="34" t="s">
        <v>255</v>
      </c>
      <c r="G121" s="34" t="s">
        <v>100</v>
      </c>
      <c r="H121" s="89">
        <v>5</v>
      </c>
      <c r="I121" s="89">
        <v>5</v>
      </c>
      <c r="J121" s="89">
        <v>5</v>
      </c>
      <c r="K121" s="87">
        <f t="shared" si="16"/>
        <v>100</v>
      </c>
      <c r="L121" s="85"/>
    </row>
    <row r="122" spans="1:12" ht="15.75" customHeight="1">
      <c r="A122" s="74"/>
      <c r="B122" s="70" t="s">
        <v>31</v>
      </c>
      <c r="C122" s="63">
        <v>992</v>
      </c>
      <c r="D122" s="75" t="s">
        <v>11</v>
      </c>
      <c r="E122" s="75"/>
      <c r="F122" s="75"/>
      <c r="G122" s="76"/>
      <c r="H122" s="92">
        <f>H123+H136</f>
        <v>11894.8765</v>
      </c>
      <c r="I122" s="92">
        <f>I123+I136</f>
        <v>11894.8765</v>
      </c>
      <c r="J122" s="92">
        <f>J123+J136</f>
        <v>11894.8765</v>
      </c>
      <c r="K122" s="87">
        <f t="shared" si="16"/>
        <v>100</v>
      </c>
      <c r="L122" s="85"/>
    </row>
    <row r="123" spans="1:12" ht="13.5" customHeight="1">
      <c r="A123" s="74"/>
      <c r="B123" s="19" t="s">
        <v>32</v>
      </c>
      <c r="C123" s="63">
        <v>992</v>
      </c>
      <c r="D123" s="31" t="s">
        <v>11</v>
      </c>
      <c r="E123" s="31" t="s">
        <v>28</v>
      </c>
      <c r="F123" s="31"/>
      <c r="G123" s="34"/>
      <c r="H123" s="89">
        <f>H124+H131</f>
        <v>11890.8765</v>
      </c>
      <c r="I123" s="89">
        <f>I124+I131</f>
        <v>11890.8765</v>
      </c>
      <c r="J123" s="89">
        <f>J124+J131</f>
        <v>11890.8765</v>
      </c>
      <c r="K123" s="87">
        <f t="shared" si="16"/>
        <v>100</v>
      </c>
      <c r="L123" s="85"/>
    </row>
    <row r="124" spans="1:12" ht="63" customHeight="1">
      <c r="A124" s="74"/>
      <c r="B124" s="19" t="s">
        <v>142</v>
      </c>
      <c r="C124" s="63">
        <v>992</v>
      </c>
      <c r="D124" s="31" t="s">
        <v>11</v>
      </c>
      <c r="E124" s="31" t="s">
        <v>28</v>
      </c>
      <c r="F124" s="34" t="s">
        <v>141</v>
      </c>
      <c r="G124" s="34"/>
      <c r="H124" s="89">
        <f t="shared" ref="H124:J125" si="28">H126</f>
        <v>11790.401690000001</v>
      </c>
      <c r="I124" s="89">
        <f t="shared" si="28"/>
        <v>11790.401690000001</v>
      </c>
      <c r="J124" s="89">
        <f t="shared" si="28"/>
        <v>11790.401690000001</v>
      </c>
      <c r="K124" s="87">
        <f t="shared" si="16"/>
        <v>100</v>
      </c>
      <c r="L124" s="85"/>
    </row>
    <row r="125" spans="1:12" ht="63.75">
      <c r="A125" s="74"/>
      <c r="B125" s="19" t="s">
        <v>191</v>
      </c>
      <c r="C125" s="63">
        <v>992</v>
      </c>
      <c r="D125" s="31" t="s">
        <v>11</v>
      </c>
      <c r="E125" s="31" t="s">
        <v>28</v>
      </c>
      <c r="F125" s="34" t="s">
        <v>196</v>
      </c>
      <c r="G125" s="34"/>
      <c r="H125" s="89">
        <f t="shared" si="28"/>
        <v>11790.401690000001</v>
      </c>
      <c r="I125" s="89">
        <f t="shared" si="28"/>
        <v>11790.401690000001</v>
      </c>
      <c r="J125" s="89">
        <f t="shared" si="28"/>
        <v>11790.401690000001</v>
      </c>
      <c r="K125" s="87">
        <f t="shared" si="16"/>
        <v>100</v>
      </c>
      <c r="L125" s="85"/>
    </row>
    <row r="126" spans="1:12" ht="55.5" customHeight="1">
      <c r="A126" s="69"/>
      <c r="B126" s="19" t="s">
        <v>81</v>
      </c>
      <c r="C126" s="63">
        <v>992</v>
      </c>
      <c r="D126" s="31" t="s">
        <v>11</v>
      </c>
      <c r="E126" s="31" t="s">
        <v>28</v>
      </c>
      <c r="F126" s="34" t="s">
        <v>197</v>
      </c>
      <c r="G126" s="34"/>
      <c r="H126" s="89">
        <f>H127+H130</f>
        <v>11790.401690000001</v>
      </c>
      <c r="I126" s="89">
        <f>I127+I130</f>
        <v>11790.401690000001</v>
      </c>
      <c r="J126" s="89">
        <f>J127+J130</f>
        <v>11790.401690000001</v>
      </c>
      <c r="K126" s="87">
        <f t="shared" si="16"/>
        <v>100</v>
      </c>
      <c r="L126" s="85"/>
    </row>
    <row r="127" spans="1:12" ht="54.75" customHeight="1">
      <c r="A127" s="74"/>
      <c r="B127" s="32" t="s">
        <v>192</v>
      </c>
      <c r="C127" s="63">
        <v>992</v>
      </c>
      <c r="D127" s="31" t="s">
        <v>11</v>
      </c>
      <c r="E127" s="31" t="s">
        <v>28</v>
      </c>
      <c r="F127" s="34" t="s">
        <v>256</v>
      </c>
      <c r="G127" s="34"/>
      <c r="H127" s="89">
        <f>H128</f>
        <v>11790.401690000001</v>
      </c>
      <c r="I127" s="89">
        <f>I128</f>
        <v>11790.401690000001</v>
      </c>
      <c r="J127" s="89">
        <f>J128</f>
        <v>11790.401690000001</v>
      </c>
      <c r="K127" s="87">
        <f t="shared" si="16"/>
        <v>100</v>
      </c>
      <c r="L127" s="85"/>
    </row>
    <row r="128" spans="1:12" ht="25.5">
      <c r="A128" s="74"/>
      <c r="B128" s="19" t="s">
        <v>59</v>
      </c>
      <c r="C128" s="63">
        <v>992</v>
      </c>
      <c r="D128" s="31" t="s">
        <v>11</v>
      </c>
      <c r="E128" s="31" t="s">
        <v>28</v>
      </c>
      <c r="F128" s="34" t="s">
        <v>256</v>
      </c>
      <c r="G128" s="34" t="s">
        <v>100</v>
      </c>
      <c r="H128" s="89">
        <v>11790.401690000001</v>
      </c>
      <c r="I128" s="89">
        <v>11790.401690000001</v>
      </c>
      <c r="J128" s="89">
        <v>11790.401690000001</v>
      </c>
      <c r="K128" s="87">
        <f t="shared" si="16"/>
        <v>100</v>
      </c>
      <c r="L128" s="85"/>
    </row>
    <row r="129" spans="1:12" ht="41.25" hidden="1" customHeight="1">
      <c r="A129" s="74"/>
      <c r="B129" s="32" t="s">
        <v>194</v>
      </c>
      <c r="C129" s="63">
        <v>992</v>
      </c>
      <c r="D129" s="31" t="s">
        <v>11</v>
      </c>
      <c r="E129" s="31" t="s">
        <v>28</v>
      </c>
      <c r="F129" s="34" t="s">
        <v>257</v>
      </c>
      <c r="G129" s="34"/>
      <c r="H129" s="89">
        <f>H130</f>
        <v>0</v>
      </c>
      <c r="I129" s="89">
        <f>I130</f>
        <v>0</v>
      </c>
      <c r="J129" s="89">
        <f>J130</f>
        <v>0</v>
      </c>
      <c r="K129" s="87" t="e">
        <f t="shared" si="16"/>
        <v>#DIV/0!</v>
      </c>
      <c r="L129" s="85"/>
    </row>
    <row r="130" spans="1:12" ht="25.5" hidden="1">
      <c r="A130" s="74"/>
      <c r="B130" s="19" t="s">
        <v>59</v>
      </c>
      <c r="C130" s="63">
        <v>992</v>
      </c>
      <c r="D130" s="31" t="s">
        <v>11</v>
      </c>
      <c r="E130" s="31" t="s">
        <v>28</v>
      </c>
      <c r="F130" s="34" t="s">
        <v>257</v>
      </c>
      <c r="G130" s="34" t="s">
        <v>100</v>
      </c>
      <c r="H130" s="89"/>
      <c r="I130" s="89"/>
      <c r="J130" s="89"/>
      <c r="K130" s="87" t="e">
        <f t="shared" si="16"/>
        <v>#DIV/0!</v>
      </c>
      <c r="L130" s="85"/>
    </row>
    <row r="131" spans="1:12" ht="24.75" customHeight="1">
      <c r="A131" s="74"/>
      <c r="B131" s="19" t="s">
        <v>144</v>
      </c>
      <c r="C131" s="63">
        <v>992</v>
      </c>
      <c r="D131" s="31" t="s">
        <v>11</v>
      </c>
      <c r="E131" s="31" t="s">
        <v>28</v>
      </c>
      <c r="F131" s="34" t="s">
        <v>143</v>
      </c>
      <c r="G131" s="34"/>
      <c r="H131" s="89">
        <f t="shared" ref="H131:J132" si="29">H133</f>
        <v>100.47481000000001</v>
      </c>
      <c r="I131" s="89">
        <f t="shared" si="29"/>
        <v>100.47481000000001</v>
      </c>
      <c r="J131" s="89">
        <f t="shared" si="29"/>
        <v>100.47481000000001</v>
      </c>
      <c r="K131" s="87">
        <f t="shared" si="16"/>
        <v>100</v>
      </c>
      <c r="L131" s="85"/>
    </row>
    <row r="132" spans="1:12" ht="25.5" customHeight="1">
      <c r="A132" s="74"/>
      <c r="B132" s="19" t="s">
        <v>195</v>
      </c>
      <c r="C132" s="63">
        <v>992</v>
      </c>
      <c r="D132" s="31" t="s">
        <v>11</v>
      </c>
      <c r="E132" s="31" t="s">
        <v>28</v>
      </c>
      <c r="F132" s="34" t="s">
        <v>200</v>
      </c>
      <c r="G132" s="34"/>
      <c r="H132" s="89">
        <f t="shared" si="29"/>
        <v>100.47481000000001</v>
      </c>
      <c r="I132" s="89">
        <f t="shared" si="29"/>
        <v>100.47481000000001</v>
      </c>
      <c r="J132" s="89">
        <f t="shared" si="29"/>
        <v>100.47481000000001</v>
      </c>
      <c r="K132" s="87">
        <f t="shared" si="16"/>
        <v>100</v>
      </c>
      <c r="L132" s="85"/>
    </row>
    <row r="133" spans="1:12" ht="25.5" customHeight="1">
      <c r="A133" s="74"/>
      <c r="B133" s="19" t="s">
        <v>145</v>
      </c>
      <c r="C133" s="63">
        <v>992</v>
      </c>
      <c r="D133" s="31" t="s">
        <v>11</v>
      </c>
      <c r="E133" s="31" t="s">
        <v>28</v>
      </c>
      <c r="F133" s="34" t="s">
        <v>201</v>
      </c>
      <c r="G133" s="34"/>
      <c r="H133" s="89">
        <f t="shared" ref="H133:J134" si="30">H134</f>
        <v>100.47481000000001</v>
      </c>
      <c r="I133" s="89">
        <f t="shared" si="30"/>
        <v>100.47481000000001</v>
      </c>
      <c r="J133" s="89">
        <f t="shared" si="30"/>
        <v>100.47481000000001</v>
      </c>
      <c r="K133" s="87">
        <f t="shared" si="16"/>
        <v>100</v>
      </c>
      <c r="L133" s="85"/>
    </row>
    <row r="134" spans="1:12" ht="25.5" customHeight="1">
      <c r="A134" s="74"/>
      <c r="B134" s="32" t="s">
        <v>146</v>
      </c>
      <c r="C134" s="63">
        <v>992</v>
      </c>
      <c r="D134" s="31" t="s">
        <v>11</v>
      </c>
      <c r="E134" s="31" t="s">
        <v>28</v>
      </c>
      <c r="F134" s="34" t="s">
        <v>258</v>
      </c>
      <c r="G134" s="34"/>
      <c r="H134" s="89">
        <f t="shared" si="30"/>
        <v>100.47481000000001</v>
      </c>
      <c r="I134" s="89">
        <f t="shared" si="30"/>
        <v>100.47481000000001</v>
      </c>
      <c r="J134" s="89">
        <f t="shared" si="30"/>
        <v>100.47481000000001</v>
      </c>
      <c r="K134" s="87">
        <f t="shared" si="16"/>
        <v>100</v>
      </c>
      <c r="L134" s="85"/>
    </row>
    <row r="135" spans="1:12" ht="25.5" customHeight="1">
      <c r="A135" s="74"/>
      <c r="B135" s="19" t="s">
        <v>59</v>
      </c>
      <c r="C135" s="63">
        <v>992</v>
      </c>
      <c r="D135" s="31" t="s">
        <v>11</v>
      </c>
      <c r="E135" s="31" t="s">
        <v>28</v>
      </c>
      <c r="F135" s="34" t="s">
        <v>258</v>
      </c>
      <c r="G135" s="34" t="s">
        <v>100</v>
      </c>
      <c r="H135" s="89">
        <v>100.47481000000001</v>
      </c>
      <c r="I135" s="89">
        <v>100.47481000000001</v>
      </c>
      <c r="J135" s="89">
        <v>100.47481000000001</v>
      </c>
      <c r="K135" s="87">
        <f t="shared" si="16"/>
        <v>100</v>
      </c>
      <c r="L135" s="85"/>
    </row>
    <row r="136" spans="1:12" ht="25.5" customHeight="1">
      <c r="A136" s="74"/>
      <c r="B136" s="19" t="s">
        <v>46</v>
      </c>
      <c r="C136" s="63">
        <v>992</v>
      </c>
      <c r="D136" s="30" t="s">
        <v>11</v>
      </c>
      <c r="E136" s="30" t="s">
        <v>33</v>
      </c>
      <c r="F136" s="34"/>
      <c r="G136" s="34"/>
      <c r="H136" s="89">
        <f>H137</f>
        <v>4</v>
      </c>
      <c r="I136" s="89">
        <f>I137</f>
        <v>4</v>
      </c>
      <c r="J136" s="89">
        <f>J137</f>
        <v>4</v>
      </c>
      <c r="K136" s="87">
        <f t="shared" si="16"/>
        <v>100</v>
      </c>
      <c r="L136" s="85"/>
    </row>
    <row r="137" spans="1:12" ht="25.5" customHeight="1">
      <c r="A137" s="74"/>
      <c r="B137" s="19" t="s">
        <v>82</v>
      </c>
      <c r="C137" s="63">
        <v>992</v>
      </c>
      <c r="D137" s="31" t="s">
        <v>11</v>
      </c>
      <c r="E137" s="31" t="s">
        <v>33</v>
      </c>
      <c r="F137" s="34" t="s">
        <v>259</v>
      </c>
      <c r="G137" s="34"/>
      <c r="H137" s="89">
        <f t="shared" ref="H137:J138" si="31">H139</f>
        <v>4</v>
      </c>
      <c r="I137" s="89">
        <f t="shared" si="31"/>
        <v>4</v>
      </c>
      <c r="J137" s="89">
        <f t="shared" si="31"/>
        <v>4</v>
      </c>
      <c r="K137" s="87">
        <f t="shared" si="16"/>
        <v>100</v>
      </c>
      <c r="L137" s="85"/>
    </row>
    <row r="138" spans="1:12" ht="76.5">
      <c r="A138" s="74"/>
      <c r="B138" s="19" t="s">
        <v>198</v>
      </c>
      <c r="C138" s="63">
        <v>992</v>
      </c>
      <c r="D138" s="31" t="s">
        <v>11</v>
      </c>
      <c r="E138" s="31" t="s">
        <v>33</v>
      </c>
      <c r="F138" s="34" t="s">
        <v>260</v>
      </c>
      <c r="G138" s="34"/>
      <c r="H138" s="89">
        <f t="shared" si="31"/>
        <v>4</v>
      </c>
      <c r="I138" s="89">
        <f t="shared" si="31"/>
        <v>4</v>
      </c>
      <c r="J138" s="89">
        <f t="shared" si="31"/>
        <v>4</v>
      </c>
      <c r="K138" s="87">
        <f t="shared" si="16"/>
        <v>100</v>
      </c>
      <c r="L138" s="85"/>
    </row>
    <row r="139" spans="1:12" ht="38.25">
      <c r="A139" s="74"/>
      <c r="B139" s="19" t="s">
        <v>199</v>
      </c>
      <c r="C139" s="63">
        <v>992</v>
      </c>
      <c r="D139" s="31" t="s">
        <v>11</v>
      </c>
      <c r="E139" s="31" t="s">
        <v>33</v>
      </c>
      <c r="F139" s="34" t="s">
        <v>261</v>
      </c>
      <c r="G139" s="34"/>
      <c r="H139" s="89">
        <f t="shared" ref="H139:J140" si="32">H140</f>
        <v>4</v>
      </c>
      <c r="I139" s="89">
        <f t="shared" si="32"/>
        <v>4</v>
      </c>
      <c r="J139" s="89">
        <f t="shared" si="32"/>
        <v>4</v>
      </c>
      <c r="K139" s="87">
        <f t="shared" si="16"/>
        <v>100</v>
      </c>
      <c r="L139" s="85"/>
    </row>
    <row r="140" spans="1:12" ht="25.5">
      <c r="A140" s="74"/>
      <c r="B140" s="19" t="s">
        <v>83</v>
      </c>
      <c r="C140" s="63">
        <v>992</v>
      </c>
      <c r="D140" s="31" t="s">
        <v>11</v>
      </c>
      <c r="E140" s="31" t="s">
        <v>33</v>
      </c>
      <c r="F140" s="34" t="s">
        <v>262</v>
      </c>
      <c r="G140" s="34"/>
      <c r="H140" s="89">
        <f t="shared" si="32"/>
        <v>4</v>
      </c>
      <c r="I140" s="89">
        <f t="shared" si="32"/>
        <v>4</v>
      </c>
      <c r="J140" s="89">
        <f t="shared" si="32"/>
        <v>4</v>
      </c>
      <c r="K140" s="87">
        <f t="shared" si="16"/>
        <v>100</v>
      </c>
      <c r="L140" s="85"/>
    </row>
    <row r="141" spans="1:12" ht="25.5">
      <c r="A141" s="74"/>
      <c r="B141" s="19" t="s">
        <v>59</v>
      </c>
      <c r="C141" s="63">
        <v>992</v>
      </c>
      <c r="D141" s="31" t="s">
        <v>11</v>
      </c>
      <c r="E141" s="31" t="s">
        <v>33</v>
      </c>
      <c r="F141" s="34" t="s">
        <v>262</v>
      </c>
      <c r="G141" s="34" t="s">
        <v>100</v>
      </c>
      <c r="H141" s="89">
        <v>4</v>
      </c>
      <c r="I141" s="89">
        <v>4</v>
      </c>
      <c r="J141" s="89">
        <v>4</v>
      </c>
      <c r="K141" s="87">
        <f t="shared" ref="K141:K205" si="33">J141/I141*100</f>
        <v>100</v>
      </c>
      <c r="L141" s="85"/>
    </row>
    <row r="142" spans="1:12">
      <c r="A142" s="74"/>
      <c r="B142" s="77" t="s">
        <v>34</v>
      </c>
      <c r="C142" s="71">
        <v>992</v>
      </c>
      <c r="D142" s="75" t="s">
        <v>35</v>
      </c>
      <c r="E142" s="75"/>
      <c r="F142" s="76"/>
      <c r="G142" s="76"/>
      <c r="H142" s="88">
        <f>H148+H159+H143</f>
        <v>7389.8256700000002</v>
      </c>
      <c r="I142" s="88">
        <f>I148+I159+I143</f>
        <v>7389.8256700000002</v>
      </c>
      <c r="J142" s="88">
        <f>J148+J159+J143</f>
        <v>7368.5772799999995</v>
      </c>
      <c r="K142" s="87">
        <f t="shared" si="33"/>
        <v>99.71246425898434</v>
      </c>
      <c r="L142" s="85"/>
    </row>
    <row r="143" spans="1:12">
      <c r="A143" s="74"/>
      <c r="B143" s="59" t="s">
        <v>202</v>
      </c>
      <c r="C143" s="63">
        <v>992</v>
      </c>
      <c r="D143" s="31" t="s">
        <v>35</v>
      </c>
      <c r="E143" s="31" t="s">
        <v>8</v>
      </c>
      <c r="F143" s="34"/>
      <c r="G143" s="34"/>
      <c r="H143" s="89">
        <f t="shared" ref="H143:J146" si="34">H144</f>
        <v>2.5323000000000002</v>
      </c>
      <c r="I143" s="89">
        <f t="shared" si="34"/>
        <v>2.5323000000000002</v>
      </c>
      <c r="J143" s="89">
        <f t="shared" si="34"/>
        <v>2.5323000000000002</v>
      </c>
      <c r="K143" s="87">
        <f t="shared" si="33"/>
        <v>100</v>
      </c>
      <c r="L143" s="85"/>
    </row>
    <row r="144" spans="1:12" ht="76.5">
      <c r="A144" s="74"/>
      <c r="B144" s="27" t="s">
        <v>203</v>
      </c>
      <c r="C144" s="63">
        <v>992</v>
      </c>
      <c r="D144" s="31" t="s">
        <v>35</v>
      </c>
      <c r="E144" s="31" t="s">
        <v>8</v>
      </c>
      <c r="F144" s="34" t="s">
        <v>263</v>
      </c>
      <c r="G144" s="76"/>
      <c r="H144" s="89">
        <f t="shared" si="34"/>
        <v>2.5323000000000002</v>
      </c>
      <c r="I144" s="89">
        <f t="shared" si="34"/>
        <v>2.5323000000000002</v>
      </c>
      <c r="J144" s="89">
        <f t="shared" si="34"/>
        <v>2.5323000000000002</v>
      </c>
      <c r="K144" s="87">
        <f t="shared" si="33"/>
        <v>100</v>
      </c>
      <c r="L144" s="85"/>
    </row>
    <row r="145" spans="1:12" ht="51">
      <c r="A145" s="74"/>
      <c r="B145" s="27" t="s">
        <v>204</v>
      </c>
      <c r="C145" s="63">
        <v>992</v>
      </c>
      <c r="D145" s="31" t="s">
        <v>35</v>
      </c>
      <c r="E145" s="31" t="s">
        <v>8</v>
      </c>
      <c r="F145" s="34" t="s">
        <v>264</v>
      </c>
      <c r="G145" s="76"/>
      <c r="H145" s="89">
        <f t="shared" si="34"/>
        <v>2.5323000000000002</v>
      </c>
      <c r="I145" s="89">
        <f t="shared" si="34"/>
        <v>2.5323000000000002</v>
      </c>
      <c r="J145" s="89">
        <f t="shared" si="34"/>
        <v>2.5323000000000002</v>
      </c>
      <c r="K145" s="87">
        <f t="shared" si="33"/>
        <v>100</v>
      </c>
      <c r="L145" s="85"/>
    </row>
    <row r="146" spans="1:12" ht="63.75">
      <c r="A146" s="74"/>
      <c r="B146" s="27" t="s">
        <v>205</v>
      </c>
      <c r="C146" s="63">
        <v>992</v>
      </c>
      <c r="D146" s="31" t="s">
        <v>35</v>
      </c>
      <c r="E146" s="31" t="s">
        <v>8</v>
      </c>
      <c r="F146" s="34" t="s">
        <v>265</v>
      </c>
      <c r="G146" s="76"/>
      <c r="H146" s="89">
        <f t="shared" si="34"/>
        <v>2.5323000000000002</v>
      </c>
      <c r="I146" s="89">
        <f t="shared" si="34"/>
        <v>2.5323000000000002</v>
      </c>
      <c r="J146" s="89">
        <f t="shared" si="34"/>
        <v>2.5323000000000002</v>
      </c>
      <c r="K146" s="87">
        <f t="shared" si="33"/>
        <v>100</v>
      </c>
      <c r="L146" s="85"/>
    </row>
    <row r="147" spans="1:12" ht="25.5">
      <c r="A147" s="74"/>
      <c r="B147" s="19" t="s">
        <v>59</v>
      </c>
      <c r="C147" s="63">
        <v>992</v>
      </c>
      <c r="D147" s="31" t="s">
        <v>35</v>
      </c>
      <c r="E147" s="31" t="s">
        <v>8</v>
      </c>
      <c r="F147" s="34" t="s">
        <v>265</v>
      </c>
      <c r="G147" s="34" t="s">
        <v>100</v>
      </c>
      <c r="H147" s="89">
        <v>2.5323000000000002</v>
      </c>
      <c r="I147" s="89">
        <v>2.5323000000000002</v>
      </c>
      <c r="J147" s="89">
        <v>2.5323000000000002</v>
      </c>
      <c r="K147" s="87">
        <f t="shared" si="33"/>
        <v>100</v>
      </c>
      <c r="L147" s="85"/>
    </row>
    <row r="148" spans="1:12">
      <c r="A148" s="74"/>
      <c r="B148" s="19" t="s">
        <v>36</v>
      </c>
      <c r="C148" s="63">
        <v>992</v>
      </c>
      <c r="D148" s="30" t="s">
        <v>35</v>
      </c>
      <c r="E148" s="30" t="s">
        <v>10</v>
      </c>
      <c r="F148" s="62"/>
      <c r="G148" s="62"/>
      <c r="H148" s="89">
        <f>H149</f>
        <v>804.64756999999997</v>
      </c>
      <c r="I148" s="89">
        <f>I149</f>
        <v>804.64757000000009</v>
      </c>
      <c r="J148" s="89">
        <f>J149</f>
        <v>804.64757000000009</v>
      </c>
      <c r="K148" s="87">
        <f t="shared" si="33"/>
        <v>100</v>
      </c>
      <c r="L148" s="85"/>
    </row>
    <row r="149" spans="1:12" ht="63.75">
      <c r="A149" s="74"/>
      <c r="B149" s="56" t="s">
        <v>84</v>
      </c>
      <c r="C149" s="63">
        <v>992</v>
      </c>
      <c r="D149" s="30" t="s">
        <v>35</v>
      </c>
      <c r="E149" s="30" t="s">
        <v>10</v>
      </c>
      <c r="F149" s="57">
        <v>6000000000</v>
      </c>
      <c r="G149" s="58"/>
      <c r="H149" s="91">
        <f>H152+H157</f>
        <v>804.64756999999997</v>
      </c>
      <c r="I149" s="91">
        <f>I152+I157</f>
        <v>804.64757000000009</v>
      </c>
      <c r="J149" s="91">
        <f>J152+J157</f>
        <v>804.64757000000009</v>
      </c>
      <c r="K149" s="87">
        <f t="shared" si="33"/>
        <v>100</v>
      </c>
      <c r="L149" s="85"/>
    </row>
    <row r="150" spans="1:12" ht="51">
      <c r="A150" s="74"/>
      <c r="B150" s="56" t="s">
        <v>206</v>
      </c>
      <c r="C150" s="63">
        <v>992</v>
      </c>
      <c r="D150" s="30" t="s">
        <v>35</v>
      </c>
      <c r="E150" s="30" t="s">
        <v>10</v>
      </c>
      <c r="F150" s="57">
        <v>6010000000</v>
      </c>
      <c r="G150" s="58"/>
      <c r="H150" s="91">
        <f t="shared" ref="H150:J151" si="35">H152</f>
        <v>769.44322999999997</v>
      </c>
      <c r="I150" s="91">
        <f t="shared" si="35"/>
        <v>769.44323000000009</v>
      </c>
      <c r="J150" s="91">
        <f t="shared" si="35"/>
        <v>769.44323000000009</v>
      </c>
      <c r="K150" s="87">
        <f t="shared" si="33"/>
        <v>100</v>
      </c>
      <c r="L150" s="85"/>
    </row>
    <row r="151" spans="1:12" ht="25.5">
      <c r="A151" s="74"/>
      <c r="B151" s="56" t="s">
        <v>207</v>
      </c>
      <c r="C151" s="63">
        <v>992</v>
      </c>
      <c r="D151" s="30" t="s">
        <v>35</v>
      </c>
      <c r="E151" s="30" t="s">
        <v>10</v>
      </c>
      <c r="F151" s="57">
        <v>6010100000</v>
      </c>
      <c r="G151" s="58"/>
      <c r="H151" s="91">
        <f t="shared" si="35"/>
        <v>769.44322999999997</v>
      </c>
      <c r="I151" s="91">
        <f t="shared" si="35"/>
        <v>489.92775</v>
      </c>
      <c r="J151" s="91">
        <f t="shared" si="35"/>
        <v>489.92775</v>
      </c>
      <c r="K151" s="87">
        <f t="shared" si="33"/>
        <v>100</v>
      </c>
      <c r="L151" s="85"/>
    </row>
    <row r="152" spans="1:12" ht="38.25">
      <c r="A152" s="74"/>
      <c r="B152" s="19" t="s">
        <v>147</v>
      </c>
      <c r="C152" s="63">
        <v>992</v>
      </c>
      <c r="D152" s="30" t="s">
        <v>35</v>
      </c>
      <c r="E152" s="30" t="s">
        <v>10</v>
      </c>
      <c r="F152" s="66">
        <v>6010110180</v>
      </c>
      <c r="G152" s="58"/>
      <c r="H152" s="91">
        <f>H153</f>
        <v>769.44322999999997</v>
      </c>
      <c r="I152" s="91">
        <f>I153+I154</f>
        <v>769.44323000000009</v>
      </c>
      <c r="J152" s="91">
        <f>J153+J154</f>
        <v>769.44323000000009</v>
      </c>
      <c r="K152" s="87">
        <f t="shared" si="33"/>
        <v>100</v>
      </c>
      <c r="L152" s="85"/>
    </row>
    <row r="153" spans="1:12" ht="25.5" customHeight="1">
      <c r="A153" s="74"/>
      <c r="B153" s="19" t="s">
        <v>59</v>
      </c>
      <c r="C153" s="63">
        <v>992</v>
      </c>
      <c r="D153" s="30" t="s">
        <v>35</v>
      </c>
      <c r="E153" s="30" t="s">
        <v>10</v>
      </c>
      <c r="F153" s="66">
        <v>6010110180</v>
      </c>
      <c r="G153" s="58">
        <v>240</v>
      </c>
      <c r="H153" s="91">
        <v>769.44322999999997</v>
      </c>
      <c r="I153" s="91">
        <v>489.92775</v>
      </c>
      <c r="J153" s="91">
        <v>489.92775</v>
      </c>
      <c r="K153" s="87">
        <f t="shared" si="33"/>
        <v>100</v>
      </c>
      <c r="L153" s="85"/>
    </row>
    <row r="154" spans="1:12" ht="13.5" customHeight="1">
      <c r="A154" s="74"/>
      <c r="B154" s="19" t="s">
        <v>319</v>
      </c>
      <c r="C154" s="63">
        <v>992</v>
      </c>
      <c r="D154" s="30" t="s">
        <v>35</v>
      </c>
      <c r="E154" s="30" t="s">
        <v>10</v>
      </c>
      <c r="F154" s="66">
        <v>6010110180</v>
      </c>
      <c r="G154" s="58">
        <v>410</v>
      </c>
      <c r="H154" s="91"/>
      <c r="I154" s="91">
        <v>279.51548000000003</v>
      </c>
      <c r="J154" s="91">
        <v>279.51548000000003</v>
      </c>
      <c r="K154" s="87">
        <f t="shared" si="33"/>
        <v>100</v>
      </c>
      <c r="L154" s="85"/>
    </row>
    <row r="155" spans="1:12" ht="13.5" customHeight="1">
      <c r="A155" s="74"/>
      <c r="B155" s="56" t="s">
        <v>206</v>
      </c>
      <c r="C155" s="63">
        <v>992</v>
      </c>
      <c r="D155" s="30" t="s">
        <v>35</v>
      </c>
      <c r="E155" s="30" t="s">
        <v>10</v>
      </c>
      <c r="F155" s="66">
        <v>6010000000</v>
      </c>
      <c r="G155" s="58"/>
      <c r="H155" s="91">
        <f t="shared" ref="H155:J157" si="36">H156</f>
        <v>35.204340000000002</v>
      </c>
      <c r="I155" s="91">
        <f t="shared" si="36"/>
        <v>35.204340000000002</v>
      </c>
      <c r="J155" s="91">
        <f t="shared" si="36"/>
        <v>35.204340000000002</v>
      </c>
      <c r="K155" s="87">
        <f t="shared" si="33"/>
        <v>100</v>
      </c>
      <c r="L155" s="85"/>
    </row>
    <row r="156" spans="1:12" ht="13.5" customHeight="1">
      <c r="A156" s="78"/>
      <c r="B156" s="56" t="s">
        <v>208</v>
      </c>
      <c r="C156" s="63">
        <v>992</v>
      </c>
      <c r="D156" s="30" t="s">
        <v>35</v>
      </c>
      <c r="E156" s="30" t="s">
        <v>10</v>
      </c>
      <c r="F156" s="66">
        <v>6010200000</v>
      </c>
      <c r="G156" s="58"/>
      <c r="H156" s="91">
        <f t="shared" si="36"/>
        <v>35.204340000000002</v>
      </c>
      <c r="I156" s="91">
        <f t="shared" si="36"/>
        <v>35.204340000000002</v>
      </c>
      <c r="J156" s="91">
        <f t="shared" si="36"/>
        <v>35.204340000000002</v>
      </c>
      <c r="K156" s="87">
        <f t="shared" si="33"/>
        <v>100</v>
      </c>
      <c r="L156" s="85"/>
    </row>
    <row r="157" spans="1:12" ht="13.5" customHeight="1">
      <c r="A157" s="74"/>
      <c r="B157" s="19" t="s">
        <v>148</v>
      </c>
      <c r="C157" s="63">
        <v>992</v>
      </c>
      <c r="D157" s="30" t="s">
        <v>35</v>
      </c>
      <c r="E157" s="30" t="s">
        <v>10</v>
      </c>
      <c r="F157" s="66">
        <v>6010210090</v>
      </c>
      <c r="G157" s="58"/>
      <c r="H157" s="91">
        <f t="shared" si="36"/>
        <v>35.204340000000002</v>
      </c>
      <c r="I157" s="91">
        <f t="shared" si="36"/>
        <v>35.204340000000002</v>
      </c>
      <c r="J157" s="91">
        <f t="shared" si="36"/>
        <v>35.204340000000002</v>
      </c>
      <c r="K157" s="87">
        <f t="shared" si="33"/>
        <v>100</v>
      </c>
      <c r="L157" s="85"/>
    </row>
    <row r="158" spans="1:12" ht="13.5" customHeight="1">
      <c r="A158" s="64"/>
      <c r="B158" s="19" t="s">
        <v>59</v>
      </c>
      <c r="C158" s="63">
        <v>992</v>
      </c>
      <c r="D158" s="30" t="s">
        <v>35</v>
      </c>
      <c r="E158" s="30" t="s">
        <v>10</v>
      </c>
      <c r="F158" s="66">
        <v>6010210090</v>
      </c>
      <c r="G158" s="58">
        <v>240</v>
      </c>
      <c r="H158" s="91">
        <v>35.204340000000002</v>
      </c>
      <c r="I158" s="91">
        <v>35.204340000000002</v>
      </c>
      <c r="J158" s="91">
        <v>35.204340000000002</v>
      </c>
      <c r="K158" s="87">
        <f t="shared" si="33"/>
        <v>100</v>
      </c>
      <c r="L158" s="85"/>
    </row>
    <row r="159" spans="1:12" ht="13.5" customHeight="1">
      <c r="A159" s="64"/>
      <c r="B159" s="59" t="s">
        <v>37</v>
      </c>
      <c r="C159" s="63">
        <v>992</v>
      </c>
      <c r="D159" s="31" t="s">
        <v>35</v>
      </c>
      <c r="E159" s="31" t="s">
        <v>24</v>
      </c>
      <c r="F159" s="31"/>
      <c r="G159" s="58"/>
      <c r="H159" s="91">
        <f>H160+H174</f>
        <v>6582.6458000000002</v>
      </c>
      <c r="I159" s="91">
        <f>I160+I174</f>
        <v>6582.6458000000002</v>
      </c>
      <c r="J159" s="91">
        <f>J160+J174</f>
        <v>6561.3974099999996</v>
      </c>
      <c r="K159" s="87">
        <f t="shared" si="33"/>
        <v>99.677205934428358</v>
      </c>
      <c r="L159" s="85"/>
    </row>
    <row r="160" spans="1:12" ht="63.75">
      <c r="A160" s="64"/>
      <c r="B160" s="56" t="s">
        <v>85</v>
      </c>
      <c r="C160" s="63">
        <v>992</v>
      </c>
      <c r="D160" s="31" t="s">
        <v>35</v>
      </c>
      <c r="E160" s="31" t="s">
        <v>24</v>
      </c>
      <c r="F160" s="57">
        <v>6100000000</v>
      </c>
      <c r="G160" s="58"/>
      <c r="H160" s="91">
        <f>H161</f>
        <v>6289.6458000000002</v>
      </c>
      <c r="I160" s="91">
        <f>I161</f>
        <v>6289.6458000000002</v>
      </c>
      <c r="J160" s="91">
        <f>J161</f>
        <v>6288.3974099999996</v>
      </c>
      <c r="K160" s="87">
        <f t="shared" si="33"/>
        <v>99.980151664502301</v>
      </c>
      <c r="L160" s="85"/>
    </row>
    <row r="161" spans="1:12" ht="39.75" customHeight="1">
      <c r="A161" s="64"/>
      <c r="B161" s="67" t="s">
        <v>209</v>
      </c>
      <c r="C161" s="63">
        <v>992</v>
      </c>
      <c r="D161" s="31" t="s">
        <v>35</v>
      </c>
      <c r="E161" s="31" t="s">
        <v>24</v>
      </c>
      <c r="F161" s="62" t="s">
        <v>217</v>
      </c>
      <c r="G161" s="62"/>
      <c r="H161" s="91">
        <f>H164+H167+H170+H173</f>
        <v>6289.6458000000002</v>
      </c>
      <c r="I161" s="91">
        <f>I164+I167+I170+I173</f>
        <v>6289.6458000000002</v>
      </c>
      <c r="J161" s="91">
        <f>J164+J167+J170+J173</f>
        <v>6288.3974099999996</v>
      </c>
      <c r="K161" s="87">
        <f t="shared" si="33"/>
        <v>99.980151664502301</v>
      </c>
      <c r="L161" s="85"/>
    </row>
    <row r="162" spans="1:12" ht="39.75" customHeight="1">
      <c r="A162" s="64"/>
      <c r="B162" s="67" t="s">
        <v>210</v>
      </c>
      <c r="C162" s="63">
        <v>992</v>
      </c>
      <c r="D162" s="31" t="s">
        <v>35</v>
      </c>
      <c r="E162" s="31" t="s">
        <v>24</v>
      </c>
      <c r="F162" s="62" t="s">
        <v>218</v>
      </c>
      <c r="G162" s="62"/>
      <c r="H162" s="89">
        <f t="shared" ref="H162:J163" si="37">H163</f>
        <v>2282.9424100000001</v>
      </c>
      <c r="I162" s="89">
        <f t="shared" si="37"/>
        <v>2282.9424100000001</v>
      </c>
      <c r="J162" s="89">
        <f t="shared" si="37"/>
        <v>2282.9424100000001</v>
      </c>
      <c r="K162" s="87">
        <f t="shared" si="33"/>
        <v>100</v>
      </c>
      <c r="L162" s="85"/>
    </row>
    <row r="163" spans="1:12" ht="25.5">
      <c r="A163" s="64"/>
      <c r="B163" s="67" t="s">
        <v>211</v>
      </c>
      <c r="C163" s="63">
        <v>992</v>
      </c>
      <c r="D163" s="31" t="s">
        <v>35</v>
      </c>
      <c r="E163" s="31" t="s">
        <v>24</v>
      </c>
      <c r="F163" s="62" t="s">
        <v>266</v>
      </c>
      <c r="G163" s="62"/>
      <c r="H163" s="89">
        <f t="shared" si="37"/>
        <v>2282.9424100000001</v>
      </c>
      <c r="I163" s="89">
        <f t="shared" si="37"/>
        <v>2282.9424100000001</v>
      </c>
      <c r="J163" s="89">
        <f t="shared" si="37"/>
        <v>2282.9424100000001</v>
      </c>
      <c r="K163" s="87">
        <f t="shared" si="33"/>
        <v>100</v>
      </c>
      <c r="L163" s="85"/>
    </row>
    <row r="164" spans="1:12" ht="25.5">
      <c r="A164" s="64"/>
      <c r="B164" s="19" t="s">
        <v>59</v>
      </c>
      <c r="C164" s="63">
        <v>992</v>
      </c>
      <c r="D164" s="31" t="s">
        <v>35</v>
      </c>
      <c r="E164" s="31" t="s">
        <v>24</v>
      </c>
      <c r="F164" s="62" t="s">
        <v>266</v>
      </c>
      <c r="G164" s="62" t="s">
        <v>100</v>
      </c>
      <c r="H164" s="89">
        <v>2282.9424100000001</v>
      </c>
      <c r="I164" s="89">
        <v>2282.9424100000001</v>
      </c>
      <c r="J164" s="89">
        <v>2282.9424100000001</v>
      </c>
      <c r="K164" s="87">
        <f t="shared" si="33"/>
        <v>100</v>
      </c>
      <c r="L164" s="85"/>
    </row>
    <row r="165" spans="1:12" ht="25.5">
      <c r="A165" s="64"/>
      <c r="B165" s="30" t="s">
        <v>212</v>
      </c>
      <c r="C165" s="63">
        <v>992</v>
      </c>
      <c r="D165" s="31" t="s">
        <v>35</v>
      </c>
      <c r="E165" s="31" t="s">
        <v>24</v>
      </c>
      <c r="F165" s="62" t="s">
        <v>267</v>
      </c>
      <c r="G165" s="62"/>
      <c r="H165" s="89">
        <f t="shared" ref="H165:J166" si="38">H166</f>
        <v>1297.9649999999999</v>
      </c>
      <c r="I165" s="89">
        <f t="shared" si="38"/>
        <v>1297.9649999999999</v>
      </c>
      <c r="J165" s="89">
        <f t="shared" si="38"/>
        <v>1297.9649999999999</v>
      </c>
      <c r="K165" s="87">
        <f t="shared" si="33"/>
        <v>100</v>
      </c>
      <c r="L165" s="85"/>
    </row>
    <row r="166" spans="1:12" ht="12" hidden="1" customHeight="1">
      <c r="A166" s="64"/>
      <c r="B166" s="67" t="s">
        <v>213</v>
      </c>
      <c r="C166" s="63">
        <v>992</v>
      </c>
      <c r="D166" s="31" t="s">
        <v>35</v>
      </c>
      <c r="E166" s="31" t="s">
        <v>24</v>
      </c>
      <c r="F166" s="62" t="s">
        <v>268</v>
      </c>
      <c r="G166" s="62"/>
      <c r="H166" s="89">
        <f t="shared" si="38"/>
        <v>1297.9649999999999</v>
      </c>
      <c r="I166" s="89">
        <f t="shared" si="38"/>
        <v>1297.9649999999999</v>
      </c>
      <c r="J166" s="89">
        <f t="shared" si="38"/>
        <v>1297.9649999999999</v>
      </c>
      <c r="K166" s="87">
        <f t="shared" si="33"/>
        <v>100</v>
      </c>
      <c r="L166" s="85"/>
    </row>
    <row r="167" spans="1:12" ht="25.5">
      <c r="A167" s="64"/>
      <c r="B167" s="19" t="s">
        <v>59</v>
      </c>
      <c r="C167" s="63">
        <v>992</v>
      </c>
      <c r="D167" s="31" t="s">
        <v>35</v>
      </c>
      <c r="E167" s="31" t="s">
        <v>24</v>
      </c>
      <c r="F167" s="62" t="s">
        <v>268</v>
      </c>
      <c r="G167" s="62" t="s">
        <v>100</v>
      </c>
      <c r="H167" s="89">
        <v>1297.9649999999999</v>
      </c>
      <c r="I167" s="89">
        <v>1297.9649999999999</v>
      </c>
      <c r="J167" s="89">
        <v>1297.9649999999999</v>
      </c>
      <c r="K167" s="87">
        <f t="shared" si="33"/>
        <v>100</v>
      </c>
      <c r="L167" s="85"/>
    </row>
    <row r="168" spans="1:12">
      <c r="A168" s="64"/>
      <c r="B168" s="19" t="s">
        <v>86</v>
      </c>
      <c r="C168" s="63">
        <v>992</v>
      </c>
      <c r="D168" s="31" t="s">
        <v>35</v>
      </c>
      <c r="E168" s="31" t="s">
        <v>24</v>
      </c>
      <c r="F168" s="62" t="s">
        <v>269</v>
      </c>
      <c r="G168" s="62"/>
      <c r="H168" s="89">
        <f t="shared" ref="H168:J169" si="39">H169</f>
        <v>192.08</v>
      </c>
      <c r="I168" s="89">
        <f t="shared" si="39"/>
        <v>192.08</v>
      </c>
      <c r="J168" s="89">
        <f t="shared" si="39"/>
        <v>192.08</v>
      </c>
      <c r="K168" s="87">
        <f t="shared" si="33"/>
        <v>100</v>
      </c>
      <c r="L168" s="85"/>
    </row>
    <row r="169" spans="1:12" ht="38.25">
      <c r="A169" s="74"/>
      <c r="B169" s="67" t="s">
        <v>214</v>
      </c>
      <c r="C169" s="63">
        <v>992</v>
      </c>
      <c r="D169" s="31" t="s">
        <v>35</v>
      </c>
      <c r="E169" s="31" t="s">
        <v>24</v>
      </c>
      <c r="F169" s="62" t="s">
        <v>270</v>
      </c>
      <c r="G169" s="62"/>
      <c r="H169" s="89">
        <f t="shared" si="39"/>
        <v>192.08</v>
      </c>
      <c r="I169" s="89">
        <f t="shared" si="39"/>
        <v>192.08</v>
      </c>
      <c r="J169" s="89">
        <f t="shared" si="39"/>
        <v>192.08</v>
      </c>
      <c r="K169" s="87">
        <f t="shared" si="33"/>
        <v>100</v>
      </c>
      <c r="L169" s="85"/>
    </row>
    <row r="170" spans="1:12" ht="25.5">
      <c r="A170" s="74"/>
      <c r="B170" s="19" t="s">
        <v>59</v>
      </c>
      <c r="C170" s="63">
        <v>992</v>
      </c>
      <c r="D170" s="31" t="s">
        <v>35</v>
      </c>
      <c r="E170" s="31" t="s">
        <v>24</v>
      </c>
      <c r="F170" s="62" t="s">
        <v>270</v>
      </c>
      <c r="G170" s="62" t="s">
        <v>100</v>
      </c>
      <c r="H170" s="89">
        <v>192.08</v>
      </c>
      <c r="I170" s="89">
        <v>192.08</v>
      </c>
      <c r="J170" s="89">
        <v>192.08</v>
      </c>
      <c r="K170" s="87">
        <f t="shared" si="33"/>
        <v>100</v>
      </c>
      <c r="L170" s="85"/>
    </row>
    <row r="171" spans="1:12" ht="17.25" customHeight="1">
      <c r="A171" s="74"/>
      <c r="B171" s="19" t="s">
        <v>87</v>
      </c>
      <c r="C171" s="63">
        <v>992</v>
      </c>
      <c r="D171" s="31" t="s">
        <v>35</v>
      </c>
      <c r="E171" s="31" t="s">
        <v>24</v>
      </c>
      <c r="F171" s="62" t="s">
        <v>271</v>
      </c>
      <c r="G171" s="62"/>
      <c r="H171" s="89">
        <f t="shared" ref="H171:J172" si="40">H172</f>
        <v>2516.6583900000001</v>
      </c>
      <c r="I171" s="89">
        <f t="shared" si="40"/>
        <v>2516.6583900000001</v>
      </c>
      <c r="J171" s="89">
        <f t="shared" si="40"/>
        <v>2515.41</v>
      </c>
      <c r="K171" s="87">
        <f t="shared" si="33"/>
        <v>99.950394936199487</v>
      </c>
      <c r="L171" s="85"/>
    </row>
    <row r="172" spans="1:12" ht="27.75" customHeight="1">
      <c r="A172" s="74"/>
      <c r="B172" s="19" t="s">
        <v>215</v>
      </c>
      <c r="C172" s="63">
        <v>992</v>
      </c>
      <c r="D172" s="31" t="s">
        <v>35</v>
      </c>
      <c r="E172" s="31" t="s">
        <v>24</v>
      </c>
      <c r="F172" s="62" t="s">
        <v>272</v>
      </c>
      <c r="G172" s="62"/>
      <c r="H172" s="89">
        <f t="shared" si="40"/>
        <v>2516.6583900000001</v>
      </c>
      <c r="I172" s="89">
        <f t="shared" si="40"/>
        <v>2516.6583900000001</v>
      </c>
      <c r="J172" s="89">
        <f t="shared" si="40"/>
        <v>2515.41</v>
      </c>
      <c r="K172" s="87">
        <f t="shared" si="33"/>
        <v>99.950394936199487</v>
      </c>
      <c r="L172" s="85"/>
    </row>
    <row r="173" spans="1:12" ht="27.75" customHeight="1">
      <c r="A173" s="74"/>
      <c r="B173" s="19" t="s">
        <v>59</v>
      </c>
      <c r="C173" s="63">
        <v>992</v>
      </c>
      <c r="D173" s="31" t="s">
        <v>35</v>
      </c>
      <c r="E173" s="31" t="s">
        <v>24</v>
      </c>
      <c r="F173" s="62" t="s">
        <v>272</v>
      </c>
      <c r="G173" s="62" t="s">
        <v>100</v>
      </c>
      <c r="H173" s="89">
        <v>2516.6583900000001</v>
      </c>
      <c r="I173" s="89">
        <v>2516.6583900000001</v>
      </c>
      <c r="J173" s="89">
        <v>2515.41</v>
      </c>
      <c r="K173" s="87">
        <f t="shared" si="33"/>
        <v>99.950394936199487</v>
      </c>
      <c r="L173" s="85"/>
    </row>
    <row r="174" spans="1:12" ht="14.25" customHeight="1">
      <c r="A174" s="74"/>
      <c r="B174" s="19" t="s">
        <v>273</v>
      </c>
      <c r="C174" s="63">
        <v>992</v>
      </c>
      <c r="D174" s="31" t="s">
        <v>35</v>
      </c>
      <c r="E174" s="31" t="s">
        <v>24</v>
      </c>
      <c r="F174" s="62" t="s">
        <v>220</v>
      </c>
      <c r="G174" s="62"/>
      <c r="H174" s="89">
        <f t="shared" ref="H174:J175" si="41">H175</f>
        <v>293</v>
      </c>
      <c r="I174" s="89">
        <f t="shared" si="41"/>
        <v>293</v>
      </c>
      <c r="J174" s="89">
        <f t="shared" si="41"/>
        <v>273</v>
      </c>
      <c r="K174" s="87">
        <f t="shared" si="33"/>
        <v>93.174061433447093</v>
      </c>
      <c r="L174" s="85"/>
    </row>
    <row r="175" spans="1:12" ht="51">
      <c r="A175" s="74"/>
      <c r="B175" s="19" t="s">
        <v>274</v>
      </c>
      <c r="C175" s="63">
        <v>992</v>
      </c>
      <c r="D175" s="31" t="s">
        <v>35</v>
      </c>
      <c r="E175" s="31" t="s">
        <v>24</v>
      </c>
      <c r="F175" s="62" t="s">
        <v>221</v>
      </c>
      <c r="G175" s="62"/>
      <c r="H175" s="89">
        <f t="shared" si="41"/>
        <v>293</v>
      </c>
      <c r="I175" s="89">
        <f t="shared" si="41"/>
        <v>293</v>
      </c>
      <c r="J175" s="89">
        <f t="shared" si="41"/>
        <v>273</v>
      </c>
      <c r="K175" s="87">
        <f t="shared" si="33"/>
        <v>93.174061433447093</v>
      </c>
      <c r="L175" s="85"/>
    </row>
    <row r="176" spans="1:12" ht="25.5">
      <c r="A176" s="74"/>
      <c r="B176" s="19" t="s">
        <v>275</v>
      </c>
      <c r="C176" s="63">
        <v>992</v>
      </c>
      <c r="D176" s="31" t="s">
        <v>35</v>
      </c>
      <c r="E176" s="31" t="s">
        <v>24</v>
      </c>
      <c r="F176" s="62" t="s">
        <v>222</v>
      </c>
      <c r="G176" s="62"/>
      <c r="H176" s="89">
        <f>H178</f>
        <v>293</v>
      </c>
      <c r="I176" s="89">
        <f>I178</f>
        <v>293</v>
      </c>
      <c r="J176" s="89">
        <f>J178</f>
        <v>273</v>
      </c>
      <c r="K176" s="87">
        <f t="shared" si="33"/>
        <v>93.174061433447093</v>
      </c>
      <c r="L176" s="85"/>
    </row>
    <row r="177" spans="1:12" s="68" customFormat="1" ht="51">
      <c r="A177" s="74"/>
      <c r="B177" s="19" t="s">
        <v>276</v>
      </c>
      <c r="C177" s="63">
        <v>992</v>
      </c>
      <c r="D177" s="31" t="s">
        <v>35</v>
      </c>
      <c r="E177" s="31" t="s">
        <v>24</v>
      </c>
      <c r="F177" s="62" t="s">
        <v>277</v>
      </c>
      <c r="G177" s="62"/>
      <c r="H177" s="89">
        <f>H178</f>
        <v>293</v>
      </c>
      <c r="I177" s="89">
        <f>I178</f>
        <v>293</v>
      </c>
      <c r="J177" s="89">
        <f>J178</f>
        <v>273</v>
      </c>
      <c r="K177" s="87">
        <f t="shared" si="33"/>
        <v>93.174061433447093</v>
      </c>
      <c r="L177" s="85"/>
    </row>
    <row r="178" spans="1:12" s="68" customFormat="1" ht="25.5">
      <c r="A178" s="74"/>
      <c r="B178" s="19" t="s">
        <v>59</v>
      </c>
      <c r="C178" s="63">
        <v>992</v>
      </c>
      <c r="D178" s="31" t="s">
        <v>35</v>
      </c>
      <c r="E178" s="31" t="s">
        <v>24</v>
      </c>
      <c r="F178" s="62" t="s">
        <v>277</v>
      </c>
      <c r="G178" s="62" t="s">
        <v>100</v>
      </c>
      <c r="H178" s="89">
        <v>293</v>
      </c>
      <c r="I178" s="89">
        <v>293</v>
      </c>
      <c r="J178" s="89">
        <v>273</v>
      </c>
      <c r="K178" s="87">
        <f t="shared" si="33"/>
        <v>93.174061433447093</v>
      </c>
      <c r="L178" s="85"/>
    </row>
    <row r="179" spans="1:12" ht="16.5" customHeight="1">
      <c r="A179" s="74"/>
      <c r="B179" s="77" t="s">
        <v>38</v>
      </c>
      <c r="C179" s="63">
        <v>992</v>
      </c>
      <c r="D179" s="75" t="s">
        <v>39</v>
      </c>
      <c r="E179" s="75"/>
      <c r="F179" s="75"/>
      <c r="G179" s="76"/>
      <c r="H179" s="88">
        <f t="shared" ref="H179:J180" si="42">H180</f>
        <v>72.387</v>
      </c>
      <c r="I179" s="88">
        <f t="shared" si="42"/>
        <v>72.387</v>
      </c>
      <c r="J179" s="88">
        <f t="shared" si="42"/>
        <v>72.387</v>
      </c>
      <c r="K179" s="87">
        <f t="shared" si="33"/>
        <v>100</v>
      </c>
      <c r="L179" s="85"/>
    </row>
    <row r="180" spans="1:12" ht="12.75" customHeight="1">
      <c r="A180" s="74"/>
      <c r="B180" s="59" t="s">
        <v>278</v>
      </c>
      <c r="C180" s="63">
        <v>992</v>
      </c>
      <c r="D180" s="31" t="s">
        <v>39</v>
      </c>
      <c r="E180" s="31" t="s">
        <v>39</v>
      </c>
      <c r="F180" s="31"/>
      <c r="G180" s="34"/>
      <c r="H180" s="89">
        <f t="shared" si="42"/>
        <v>72.387</v>
      </c>
      <c r="I180" s="89">
        <f t="shared" si="42"/>
        <v>72.387</v>
      </c>
      <c r="J180" s="89">
        <f t="shared" si="42"/>
        <v>72.387</v>
      </c>
      <c r="K180" s="87">
        <f t="shared" si="33"/>
        <v>100</v>
      </c>
      <c r="L180" s="85"/>
    </row>
    <row r="181" spans="1:12" ht="12.75" customHeight="1">
      <c r="A181" s="74"/>
      <c r="B181" s="59" t="s">
        <v>88</v>
      </c>
      <c r="C181" s="63">
        <v>992</v>
      </c>
      <c r="D181" s="31" t="s">
        <v>39</v>
      </c>
      <c r="E181" s="31" t="s">
        <v>39</v>
      </c>
      <c r="F181" s="34" t="s">
        <v>279</v>
      </c>
      <c r="G181" s="34"/>
      <c r="H181" s="89">
        <f>H183</f>
        <v>72.387</v>
      </c>
      <c r="I181" s="89">
        <f>I183</f>
        <v>72.387</v>
      </c>
      <c r="J181" s="89">
        <f>J183</f>
        <v>72.387</v>
      </c>
      <c r="K181" s="87">
        <f t="shared" si="33"/>
        <v>100</v>
      </c>
      <c r="L181" s="85"/>
    </row>
    <row r="182" spans="1:12" ht="25.5" customHeight="1">
      <c r="A182" s="79"/>
      <c r="B182" s="59" t="s">
        <v>216</v>
      </c>
      <c r="C182" s="63">
        <v>992</v>
      </c>
      <c r="D182" s="31" t="s">
        <v>39</v>
      </c>
      <c r="E182" s="31" t="s">
        <v>39</v>
      </c>
      <c r="F182" s="34" t="s">
        <v>280</v>
      </c>
      <c r="G182" s="34"/>
      <c r="H182" s="89">
        <f t="shared" ref="H182:J184" si="43">H183</f>
        <v>72.387</v>
      </c>
      <c r="I182" s="89">
        <f t="shared" si="43"/>
        <v>72.387</v>
      </c>
      <c r="J182" s="89">
        <f t="shared" si="43"/>
        <v>72.387</v>
      </c>
      <c r="K182" s="87">
        <f t="shared" si="33"/>
        <v>100</v>
      </c>
      <c r="L182" s="85"/>
    </row>
    <row r="183" spans="1:12" ht="51">
      <c r="A183" s="58"/>
      <c r="B183" s="59" t="s">
        <v>281</v>
      </c>
      <c r="C183" s="63">
        <v>992</v>
      </c>
      <c r="D183" s="31" t="s">
        <v>39</v>
      </c>
      <c r="E183" s="31" t="s">
        <v>39</v>
      </c>
      <c r="F183" s="34" t="s">
        <v>282</v>
      </c>
      <c r="G183" s="34"/>
      <c r="H183" s="89">
        <f t="shared" si="43"/>
        <v>72.387</v>
      </c>
      <c r="I183" s="89">
        <f t="shared" si="43"/>
        <v>72.387</v>
      </c>
      <c r="J183" s="89">
        <f t="shared" si="43"/>
        <v>72.387</v>
      </c>
      <c r="K183" s="87">
        <f t="shared" si="33"/>
        <v>100</v>
      </c>
      <c r="L183" s="85"/>
    </row>
    <row r="184" spans="1:12" ht="25.5">
      <c r="A184" s="58"/>
      <c r="B184" s="59" t="s">
        <v>89</v>
      </c>
      <c r="C184" s="63">
        <v>992</v>
      </c>
      <c r="D184" s="31" t="s">
        <v>39</v>
      </c>
      <c r="E184" s="31" t="s">
        <v>39</v>
      </c>
      <c r="F184" s="34" t="s">
        <v>283</v>
      </c>
      <c r="G184" s="34"/>
      <c r="H184" s="89">
        <f t="shared" si="43"/>
        <v>72.387</v>
      </c>
      <c r="I184" s="89">
        <f t="shared" si="43"/>
        <v>72.387</v>
      </c>
      <c r="J184" s="89">
        <f t="shared" si="43"/>
        <v>72.387</v>
      </c>
      <c r="K184" s="87">
        <f t="shared" si="33"/>
        <v>100</v>
      </c>
      <c r="L184" s="85"/>
    </row>
    <row r="185" spans="1:12">
      <c r="A185" s="58"/>
      <c r="B185" s="19" t="s">
        <v>90</v>
      </c>
      <c r="C185" s="63">
        <v>992</v>
      </c>
      <c r="D185" s="31" t="s">
        <v>39</v>
      </c>
      <c r="E185" s="31" t="s">
        <v>39</v>
      </c>
      <c r="F185" s="34" t="s">
        <v>283</v>
      </c>
      <c r="G185" s="34" t="s">
        <v>103</v>
      </c>
      <c r="H185" s="89">
        <v>72.387</v>
      </c>
      <c r="I185" s="89">
        <v>72.387</v>
      </c>
      <c r="J185" s="89">
        <v>72.387</v>
      </c>
      <c r="K185" s="87">
        <f t="shared" si="33"/>
        <v>100</v>
      </c>
      <c r="L185" s="85"/>
    </row>
    <row r="186" spans="1:12">
      <c r="A186" s="58"/>
      <c r="B186" s="77" t="s">
        <v>40</v>
      </c>
      <c r="C186" s="63">
        <v>992</v>
      </c>
      <c r="D186" s="75" t="s">
        <v>41</v>
      </c>
      <c r="E186" s="75"/>
      <c r="F186" s="76"/>
      <c r="G186" s="76"/>
      <c r="H186" s="88">
        <f>H187</f>
        <v>16864.441859999999</v>
      </c>
      <c r="I186" s="88">
        <f>I187</f>
        <v>16864.441859999999</v>
      </c>
      <c r="J186" s="88">
        <f>J187</f>
        <v>16664.70737</v>
      </c>
      <c r="K186" s="87">
        <f t="shared" si="33"/>
        <v>98.815647196283791</v>
      </c>
      <c r="L186" s="85"/>
    </row>
    <row r="187" spans="1:12">
      <c r="A187" s="58"/>
      <c r="B187" s="59" t="s">
        <v>42</v>
      </c>
      <c r="C187" s="63">
        <v>992</v>
      </c>
      <c r="D187" s="31" t="s">
        <v>41</v>
      </c>
      <c r="E187" s="31" t="s">
        <v>8</v>
      </c>
      <c r="F187" s="34"/>
      <c r="G187" s="34"/>
      <c r="H187" s="89">
        <f>H188+H230+H225</f>
        <v>16864.441859999999</v>
      </c>
      <c r="I187" s="89">
        <f>I188+I230+I225</f>
        <v>16864.441859999999</v>
      </c>
      <c r="J187" s="89">
        <f>J188+J230+J225</f>
        <v>16664.70737</v>
      </c>
      <c r="K187" s="87">
        <f t="shared" si="33"/>
        <v>98.815647196283791</v>
      </c>
      <c r="L187" s="85"/>
    </row>
    <row r="188" spans="1:12" ht="51">
      <c r="A188" s="58"/>
      <c r="B188" s="19" t="s">
        <v>91</v>
      </c>
      <c r="C188" s="63">
        <v>992</v>
      </c>
      <c r="D188" s="31" t="s">
        <v>41</v>
      </c>
      <c r="E188" s="31" t="s">
        <v>8</v>
      </c>
      <c r="F188" s="34" t="s">
        <v>284</v>
      </c>
      <c r="G188" s="34"/>
      <c r="H188" s="89">
        <f>H189+H193+H207</f>
        <v>16485.124309999999</v>
      </c>
      <c r="I188" s="89">
        <f>I189+I193+I207</f>
        <v>16485.124309999999</v>
      </c>
      <c r="J188" s="89">
        <f>J189+J193+J207</f>
        <v>16285.389819999999</v>
      </c>
      <c r="K188" s="87">
        <f t="shared" si="33"/>
        <v>98.78839560901072</v>
      </c>
      <c r="L188" s="85"/>
    </row>
    <row r="189" spans="1:12" ht="38.25">
      <c r="A189" s="78"/>
      <c r="B189" s="19" t="s">
        <v>92</v>
      </c>
      <c r="C189" s="63">
        <v>992</v>
      </c>
      <c r="D189" s="31" t="s">
        <v>41</v>
      </c>
      <c r="E189" s="31" t="s">
        <v>8</v>
      </c>
      <c r="F189" s="34" t="s">
        <v>285</v>
      </c>
      <c r="G189" s="34"/>
      <c r="H189" s="89">
        <f t="shared" ref="H189:J191" si="44">H190</f>
        <v>4543.8220600000004</v>
      </c>
      <c r="I189" s="89">
        <f t="shared" si="44"/>
        <v>4543.8220600000004</v>
      </c>
      <c r="J189" s="89">
        <f t="shared" si="44"/>
        <v>4543.0891000000001</v>
      </c>
      <c r="K189" s="87">
        <f t="shared" si="33"/>
        <v>99.983869086634087</v>
      </c>
      <c r="L189" s="85"/>
    </row>
    <row r="190" spans="1:12" ht="53.25" customHeight="1">
      <c r="A190" s="58"/>
      <c r="B190" s="19" t="s">
        <v>219</v>
      </c>
      <c r="C190" s="63">
        <v>992</v>
      </c>
      <c r="D190" s="31" t="s">
        <v>41</v>
      </c>
      <c r="E190" s="31" t="s">
        <v>8</v>
      </c>
      <c r="F190" s="34" t="s">
        <v>286</v>
      </c>
      <c r="G190" s="34"/>
      <c r="H190" s="89">
        <f t="shared" si="44"/>
        <v>4543.8220600000004</v>
      </c>
      <c r="I190" s="89">
        <f t="shared" si="44"/>
        <v>4543.8220600000004</v>
      </c>
      <c r="J190" s="89">
        <f t="shared" si="44"/>
        <v>4543.0891000000001</v>
      </c>
      <c r="K190" s="87">
        <f t="shared" si="33"/>
        <v>99.983869086634087</v>
      </c>
      <c r="L190" s="85"/>
    </row>
    <row r="191" spans="1:12" ht="12.75" customHeight="1">
      <c r="A191" s="58"/>
      <c r="B191" s="56" t="s">
        <v>54</v>
      </c>
      <c r="C191" s="63">
        <v>992</v>
      </c>
      <c r="D191" s="31" t="s">
        <v>41</v>
      </c>
      <c r="E191" s="31" t="s">
        <v>8</v>
      </c>
      <c r="F191" s="34" t="s">
        <v>287</v>
      </c>
      <c r="G191" s="34"/>
      <c r="H191" s="89">
        <f t="shared" si="44"/>
        <v>4543.8220600000004</v>
      </c>
      <c r="I191" s="89">
        <f t="shared" si="44"/>
        <v>4543.8220600000004</v>
      </c>
      <c r="J191" s="89">
        <f t="shared" si="44"/>
        <v>4543.0891000000001</v>
      </c>
      <c r="K191" s="87">
        <f t="shared" si="33"/>
        <v>99.983869086634087</v>
      </c>
      <c r="L191" s="85"/>
    </row>
    <row r="192" spans="1:12">
      <c r="A192" s="58"/>
      <c r="B192" s="19" t="s">
        <v>90</v>
      </c>
      <c r="C192" s="63">
        <v>992</v>
      </c>
      <c r="D192" s="31" t="s">
        <v>41</v>
      </c>
      <c r="E192" s="31" t="s">
        <v>8</v>
      </c>
      <c r="F192" s="34" t="s">
        <v>287</v>
      </c>
      <c r="G192" s="34" t="s">
        <v>103</v>
      </c>
      <c r="H192" s="89">
        <v>4543.8220600000004</v>
      </c>
      <c r="I192" s="89">
        <v>4543.8220600000004</v>
      </c>
      <c r="J192" s="89">
        <v>4543.0891000000001</v>
      </c>
      <c r="K192" s="87">
        <f t="shared" si="33"/>
        <v>99.983869086634087</v>
      </c>
      <c r="L192" s="85"/>
    </row>
    <row r="193" spans="1:12" ht="25.5">
      <c r="A193" s="58"/>
      <c r="B193" s="19" t="s">
        <v>93</v>
      </c>
      <c r="C193" s="63">
        <v>992</v>
      </c>
      <c r="D193" s="31" t="s">
        <v>41</v>
      </c>
      <c r="E193" s="31" t="s">
        <v>8</v>
      </c>
      <c r="F193" s="34" t="s">
        <v>288</v>
      </c>
      <c r="G193" s="34"/>
      <c r="H193" s="89">
        <f>H194+H199</f>
        <v>5191.9865</v>
      </c>
      <c r="I193" s="89">
        <f>I194+I199</f>
        <v>5191.9865</v>
      </c>
      <c r="J193" s="89">
        <f>J194+J199</f>
        <v>4992.9849699999995</v>
      </c>
      <c r="K193" s="87">
        <f t="shared" si="33"/>
        <v>96.167140842912431</v>
      </c>
      <c r="L193" s="85"/>
    </row>
    <row r="194" spans="1:12" ht="102">
      <c r="A194" s="58"/>
      <c r="B194" s="19" t="s">
        <v>289</v>
      </c>
      <c r="C194" s="63">
        <v>992</v>
      </c>
      <c r="D194" s="31" t="s">
        <v>41</v>
      </c>
      <c r="E194" s="31" t="s">
        <v>8</v>
      </c>
      <c r="F194" s="34" t="s">
        <v>290</v>
      </c>
      <c r="G194" s="34"/>
      <c r="H194" s="89">
        <f>H195+H197</f>
        <v>1135.4000000000001</v>
      </c>
      <c r="I194" s="89">
        <f>I195+I197</f>
        <v>1135.4000000000001</v>
      </c>
      <c r="J194" s="89">
        <f>J195+J197</f>
        <v>936.39846999999997</v>
      </c>
      <c r="K194" s="87">
        <f t="shared" si="33"/>
        <v>82.473002466091245</v>
      </c>
      <c r="L194" s="85"/>
    </row>
    <row r="195" spans="1:12" ht="39.75" customHeight="1">
      <c r="A195" s="58"/>
      <c r="B195" s="19" t="s">
        <v>291</v>
      </c>
      <c r="C195" s="63">
        <v>992</v>
      </c>
      <c r="D195" s="31" t="s">
        <v>41</v>
      </c>
      <c r="E195" s="31" t="s">
        <v>8</v>
      </c>
      <c r="F195" s="34" t="s">
        <v>292</v>
      </c>
      <c r="G195" s="34"/>
      <c r="H195" s="89">
        <f>H196</f>
        <v>1135.4000000000001</v>
      </c>
      <c r="I195" s="89">
        <f>I196</f>
        <v>1135.4000000000001</v>
      </c>
      <c r="J195" s="89">
        <f>J196</f>
        <v>936.39846999999997</v>
      </c>
      <c r="K195" s="87">
        <f t="shared" si="33"/>
        <v>82.473002466091245</v>
      </c>
      <c r="L195" s="85"/>
    </row>
    <row r="196" spans="1:12" ht="39.75" customHeight="1">
      <c r="A196" s="58"/>
      <c r="B196" s="19" t="s">
        <v>90</v>
      </c>
      <c r="C196" s="63">
        <v>992</v>
      </c>
      <c r="D196" s="31" t="s">
        <v>41</v>
      </c>
      <c r="E196" s="31" t="s">
        <v>8</v>
      </c>
      <c r="F196" s="34" t="s">
        <v>292</v>
      </c>
      <c r="G196" s="34" t="s">
        <v>103</v>
      </c>
      <c r="H196" s="89">
        <v>1135.4000000000001</v>
      </c>
      <c r="I196" s="89">
        <v>1135.4000000000001</v>
      </c>
      <c r="J196" s="89">
        <v>936.39846999999997</v>
      </c>
      <c r="K196" s="87">
        <f t="shared" si="33"/>
        <v>82.473002466091245</v>
      </c>
      <c r="L196" s="85"/>
    </row>
    <row r="197" spans="1:12" ht="63.75" hidden="1">
      <c r="A197" s="58"/>
      <c r="B197" s="19" t="s">
        <v>223</v>
      </c>
      <c r="C197" s="63">
        <v>992</v>
      </c>
      <c r="D197" s="31" t="s">
        <v>41</v>
      </c>
      <c r="E197" s="31" t="s">
        <v>8</v>
      </c>
      <c r="F197" s="34" t="s">
        <v>293</v>
      </c>
      <c r="G197" s="34"/>
      <c r="H197" s="89">
        <f>H198</f>
        <v>0</v>
      </c>
      <c r="I197" s="89">
        <f>I198</f>
        <v>0</v>
      </c>
      <c r="J197" s="89">
        <f>J198</f>
        <v>0</v>
      </c>
      <c r="K197" s="87" t="e">
        <f t="shared" si="33"/>
        <v>#DIV/0!</v>
      </c>
      <c r="L197" s="85"/>
    </row>
    <row r="198" spans="1:12" hidden="1">
      <c r="A198" s="58"/>
      <c r="B198" s="19" t="s">
        <v>90</v>
      </c>
      <c r="C198" s="63">
        <v>992</v>
      </c>
      <c r="D198" s="31" t="s">
        <v>41</v>
      </c>
      <c r="E198" s="31" t="s">
        <v>8</v>
      </c>
      <c r="F198" s="34" t="s">
        <v>293</v>
      </c>
      <c r="G198" s="34" t="s">
        <v>103</v>
      </c>
      <c r="H198" s="89"/>
      <c r="I198" s="89"/>
      <c r="J198" s="89"/>
      <c r="K198" s="87" t="e">
        <f t="shared" si="33"/>
        <v>#DIV/0!</v>
      </c>
      <c r="L198" s="85"/>
    </row>
    <row r="199" spans="1:12" ht="25.5">
      <c r="A199" s="58"/>
      <c r="B199" s="56" t="s">
        <v>294</v>
      </c>
      <c r="C199" s="63">
        <v>992</v>
      </c>
      <c r="D199" s="31" t="s">
        <v>41</v>
      </c>
      <c r="E199" s="31" t="s">
        <v>8</v>
      </c>
      <c r="F199" s="34" t="s">
        <v>295</v>
      </c>
      <c r="G199" s="34"/>
      <c r="H199" s="89">
        <f>H200+H202+H205</f>
        <v>4056.5864999999999</v>
      </c>
      <c r="I199" s="89">
        <f>I200+I202+I205</f>
        <v>4056.5864999999999</v>
      </c>
      <c r="J199" s="89">
        <f>J200+J202+J205</f>
        <v>4056.5864999999999</v>
      </c>
      <c r="K199" s="87">
        <f t="shared" si="33"/>
        <v>100</v>
      </c>
      <c r="L199" s="85"/>
    </row>
    <row r="200" spans="1:12" ht="24" customHeight="1">
      <c r="A200" s="58"/>
      <c r="B200" s="56" t="s">
        <v>296</v>
      </c>
      <c r="C200" s="63">
        <v>992</v>
      </c>
      <c r="D200" s="31" t="s">
        <v>41</v>
      </c>
      <c r="E200" s="31" t="s">
        <v>8</v>
      </c>
      <c r="F200" s="34" t="s">
        <v>297</v>
      </c>
      <c r="G200" s="34"/>
      <c r="H200" s="89">
        <f>H201</f>
        <v>3827.4</v>
      </c>
      <c r="I200" s="89">
        <f>I201</f>
        <v>3827.4</v>
      </c>
      <c r="J200" s="89">
        <f>J201</f>
        <v>3827.4</v>
      </c>
      <c r="K200" s="87">
        <f t="shared" si="33"/>
        <v>100</v>
      </c>
      <c r="L200" s="85"/>
    </row>
    <row r="201" spans="1:12">
      <c r="A201" s="58"/>
      <c r="B201" s="19" t="s">
        <v>90</v>
      </c>
      <c r="C201" s="63">
        <v>992</v>
      </c>
      <c r="D201" s="31" t="s">
        <v>41</v>
      </c>
      <c r="E201" s="31" t="s">
        <v>8</v>
      </c>
      <c r="F201" s="34" t="s">
        <v>297</v>
      </c>
      <c r="G201" s="34" t="s">
        <v>103</v>
      </c>
      <c r="H201" s="89">
        <v>3827.4</v>
      </c>
      <c r="I201" s="89">
        <v>3827.4</v>
      </c>
      <c r="J201" s="89">
        <v>3827.4</v>
      </c>
      <c r="K201" s="87">
        <f t="shared" si="33"/>
        <v>100</v>
      </c>
      <c r="L201" s="85"/>
    </row>
    <row r="202" spans="1:12" ht="29.25" hidden="1" customHeight="1">
      <c r="A202" s="58"/>
      <c r="B202" s="19" t="s">
        <v>224</v>
      </c>
      <c r="C202" s="63">
        <v>992</v>
      </c>
      <c r="D202" s="31" t="s">
        <v>41</v>
      </c>
      <c r="E202" s="31" t="s">
        <v>8</v>
      </c>
      <c r="F202" s="34" t="s">
        <v>298</v>
      </c>
      <c r="G202" s="34"/>
      <c r="H202" s="89">
        <f>H203</f>
        <v>0</v>
      </c>
      <c r="I202" s="89">
        <f>I203</f>
        <v>0</v>
      </c>
      <c r="J202" s="89">
        <f>J203</f>
        <v>0</v>
      </c>
      <c r="K202" s="87" t="e">
        <f t="shared" si="33"/>
        <v>#DIV/0!</v>
      </c>
      <c r="L202" s="85"/>
    </row>
    <row r="203" spans="1:12" hidden="1">
      <c r="A203" s="58"/>
      <c r="B203" s="19" t="s">
        <v>90</v>
      </c>
      <c r="C203" s="63">
        <v>992</v>
      </c>
      <c r="D203" s="31" t="s">
        <v>41</v>
      </c>
      <c r="E203" s="31" t="s">
        <v>8</v>
      </c>
      <c r="F203" s="34" t="s">
        <v>298</v>
      </c>
      <c r="G203" s="34" t="s">
        <v>103</v>
      </c>
      <c r="H203" s="89"/>
      <c r="I203" s="89"/>
      <c r="J203" s="89"/>
      <c r="K203" s="87" t="e">
        <f t="shared" si="33"/>
        <v>#DIV/0!</v>
      </c>
      <c r="L203" s="85"/>
    </row>
    <row r="204" spans="1:12">
      <c r="A204" s="80"/>
      <c r="B204" s="81" t="s">
        <v>299</v>
      </c>
      <c r="C204" s="82">
        <v>992</v>
      </c>
      <c r="D204" s="83" t="s">
        <v>41</v>
      </c>
      <c r="E204" s="83" t="s">
        <v>8</v>
      </c>
      <c r="F204" s="84" t="s">
        <v>300</v>
      </c>
      <c r="G204" s="84"/>
      <c r="H204" s="89">
        <f t="shared" ref="H204:J205" si="45">H205</f>
        <v>229.1865</v>
      </c>
      <c r="I204" s="89">
        <f t="shared" si="45"/>
        <v>229.1865</v>
      </c>
      <c r="J204" s="89">
        <f t="shared" si="45"/>
        <v>229.1865</v>
      </c>
      <c r="K204" s="87">
        <f t="shared" si="33"/>
        <v>100</v>
      </c>
      <c r="L204" s="85"/>
    </row>
    <row r="205" spans="1:12" ht="38.25">
      <c r="A205" s="80"/>
      <c r="B205" s="81" t="s">
        <v>301</v>
      </c>
      <c r="C205" s="82">
        <v>992</v>
      </c>
      <c r="D205" s="83" t="s">
        <v>41</v>
      </c>
      <c r="E205" s="83" t="s">
        <v>8</v>
      </c>
      <c r="F205" s="84" t="s">
        <v>302</v>
      </c>
      <c r="G205" s="84"/>
      <c r="H205" s="89">
        <f t="shared" si="45"/>
        <v>229.1865</v>
      </c>
      <c r="I205" s="89">
        <f t="shared" si="45"/>
        <v>229.1865</v>
      </c>
      <c r="J205" s="89">
        <f t="shared" si="45"/>
        <v>229.1865</v>
      </c>
      <c r="K205" s="87">
        <f t="shared" si="33"/>
        <v>100</v>
      </c>
      <c r="L205" s="85"/>
    </row>
    <row r="206" spans="1:12">
      <c r="A206" s="80"/>
      <c r="B206" s="81" t="s">
        <v>90</v>
      </c>
      <c r="C206" s="82">
        <v>992</v>
      </c>
      <c r="D206" s="83" t="s">
        <v>41</v>
      </c>
      <c r="E206" s="83" t="s">
        <v>8</v>
      </c>
      <c r="F206" s="84" t="s">
        <v>302</v>
      </c>
      <c r="G206" s="84" t="s">
        <v>103</v>
      </c>
      <c r="H206" s="89">
        <v>229.1865</v>
      </c>
      <c r="I206" s="89">
        <v>229.1865</v>
      </c>
      <c r="J206" s="89">
        <v>229.1865</v>
      </c>
      <c r="K206" s="87">
        <f t="shared" ref="K206:K249" si="46">J206/I206*100</f>
        <v>100</v>
      </c>
      <c r="L206" s="85"/>
    </row>
    <row r="207" spans="1:12">
      <c r="A207" s="58"/>
      <c r="B207" s="19" t="s">
        <v>94</v>
      </c>
      <c r="C207" s="63">
        <v>992</v>
      </c>
      <c r="D207" s="31" t="s">
        <v>41</v>
      </c>
      <c r="E207" s="31" t="s">
        <v>8</v>
      </c>
      <c r="F207" s="34" t="s">
        <v>303</v>
      </c>
      <c r="G207" s="34"/>
      <c r="H207" s="89">
        <f>H208+H211+H218+H220+H224</f>
        <v>6749.3157499999998</v>
      </c>
      <c r="I207" s="89">
        <f>I208+I211+I218+I220+I224</f>
        <v>6749.3157499999998</v>
      </c>
      <c r="J207" s="89">
        <f>J208+J211+J218+J220+J224</f>
        <v>6749.3157499999998</v>
      </c>
      <c r="K207" s="87">
        <f t="shared" si="46"/>
        <v>100</v>
      </c>
      <c r="L207" s="85"/>
    </row>
    <row r="208" spans="1:12" ht="25.5">
      <c r="A208" s="58"/>
      <c r="B208" s="19" t="s">
        <v>149</v>
      </c>
      <c r="C208" s="63">
        <v>992</v>
      </c>
      <c r="D208" s="31" t="s">
        <v>41</v>
      </c>
      <c r="E208" s="31" t="s">
        <v>8</v>
      </c>
      <c r="F208" s="34" t="s">
        <v>304</v>
      </c>
      <c r="G208" s="34"/>
      <c r="H208" s="89">
        <f t="shared" ref="H208:J209" si="47">H209</f>
        <v>30</v>
      </c>
      <c r="I208" s="89">
        <f t="shared" si="47"/>
        <v>30</v>
      </c>
      <c r="J208" s="89">
        <f t="shared" si="47"/>
        <v>30</v>
      </c>
      <c r="K208" s="87">
        <f t="shared" si="46"/>
        <v>100</v>
      </c>
      <c r="L208" s="85"/>
    </row>
    <row r="209" spans="1:12" ht="25.5">
      <c r="A209" s="58"/>
      <c r="B209" s="19" t="s">
        <v>43</v>
      </c>
      <c r="C209" s="63">
        <v>992</v>
      </c>
      <c r="D209" s="31" t="s">
        <v>41</v>
      </c>
      <c r="E209" s="31" t="s">
        <v>8</v>
      </c>
      <c r="F209" s="57">
        <v>6430110290</v>
      </c>
      <c r="G209" s="58"/>
      <c r="H209" s="91">
        <f t="shared" si="47"/>
        <v>30</v>
      </c>
      <c r="I209" s="91">
        <f t="shared" si="47"/>
        <v>30</v>
      </c>
      <c r="J209" s="91">
        <f t="shared" si="47"/>
        <v>30</v>
      </c>
      <c r="K209" s="87">
        <f t="shared" si="46"/>
        <v>100</v>
      </c>
      <c r="L209" s="85"/>
    </row>
    <row r="210" spans="1:12">
      <c r="A210" s="58"/>
      <c r="B210" s="19" t="s">
        <v>14</v>
      </c>
      <c r="C210" s="63">
        <v>992</v>
      </c>
      <c r="D210" s="31" t="s">
        <v>41</v>
      </c>
      <c r="E210" s="31" t="s">
        <v>8</v>
      </c>
      <c r="F210" s="57">
        <v>6430110290</v>
      </c>
      <c r="G210" s="34" t="s">
        <v>15</v>
      </c>
      <c r="H210" s="91">
        <v>30</v>
      </c>
      <c r="I210" s="91">
        <v>30</v>
      </c>
      <c r="J210" s="91">
        <v>30</v>
      </c>
      <c r="K210" s="87">
        <f t="shared" si="46"/>
        <v>100</v>
      </c>
      <c r="L210" s="85"/>
    </row>
    <row r="211" spans="1:12" ht="38.25">
      <c r="A211" s="58"/>
      <c r="B211" s="59" t="s">
        <v>305</v>
      </c>
      <c r="C211" s="63">
        <v>992</v>
      </c>
      <c r="D211" s="31" t="s">
        <v>41</v>
      </c>
      <c r="E211" s="31" t="s">
        <v>8</v>
      </c>
      <c r="F211" s="57">
        <v>6430200000</v>
      </c>
      <c r="G211" s="34"/>
      <c r="H211" s="91">
        <f>H213+H215</f>
        <v>5322.7955899999997</v>
      </c>
      <c r="I211" s="91">
        <f>I213+I215</f>
        <v>5322.7955899999997</v>
      </c>
      <c r="J211" s="91">
        <f>J213+J215</f>
        <v>5322.7955899999997</v>
      </c>
      <c r="K211" s="87">
        <f t="shared" si="46"/>
        <v>100</v>
      </c>
      <c r="L211" s="85"/>
    </row>
    <row r="212" spans="1:12" ht="51">
      <c r="A212" s="58"/>
      <c r="B212" s="59" t="s">
        <v>306</v>
      </c>
      <c r="C212" s="63">
        <v>992</v>
      </c>
      <c r="D212" s="31" t="s">
        <v>41</v>
      </c>
      <c r="E212" s="31" t="s">
        <v>8</v>
      </c>
      <c r="F212" s="57">
        <v>6430209020</v>
      </c>
      <c r="G212" s="34"/>
      <c r="H212" s="91">
        <f>H213</f>
        <v>52.802999999999997</v>
      </c>
      <c r="I212" s="91">
        <f>I213</f>
        <v>5322.7955899999997</v>
      </c>
      <c r="J212" s="91">
        <f>J213</f>
        <v>5322.7955899999997</v>
      </c>
      <c r="K212" s="87">
        <f t="shared" si="46"/>
        <v>100</v>
      </c>
      <c r="L212" s="85"/>
    </row>
    <row r="213" spans="1:12" ht="15" customHeight="1">
      <c r="A213" s="58"/>
      <c r="B213" s="19" t="s">
        <v>90</v>
      </c>
      <c r="C213" s="63">
        <v>992</v>
      </c>
      <c r="D213" s="31" t="s">
        <v>41</v>
      </c>
      <c r="E213" s="31" t="s">
        <v>8</v>
      </c>
      <c r="F213" s="57">
        <v>6430209020</v>
      </c>
      <c r="G213" s="34" t="s">
        <v>103</v>
      </c>
      <c r="H213" s="91">
        <v>52.802999999999997</v>
      </c>
      <c r="I213" s="91">
        <v>5322.7955899999997</v>
      </c>
      <c r="J213" s="91">
        <v>5322.7955899999997</v>
      </c>
      <c r="K213" s="87">
        <f t="shared" si="46"/>
        <v>100</v>
      </c>
      <c r="L213" s="85"/>
    </row>
    <row r="214" spans="1:12" ht="39" customHeight="1">
      <c r="A214" s="58"/>
      <c r="B214" s="59" t="s">
        <v>150</v>
      </c>
      <c r="C214" s="63">
        <v>992</v>
      </c>
      <c r="D214" s="31" t="s">
        <v>41</v>
      </c>
      <c r="E214" s="31" t="s">
        <v>8</v>
      </c>
      <c r="F214" s="57">
        <v>6430210512</v>
      </c>
      <c r="G214" s="34"/>
      <c r="H214" s="91">
        <f>H215</f>
        <v>5269.9925899999998</v>
      </c>
      <c r="I214" s="91">
        <f>I215</f>
        <v>0</v>
      </c>
      <c r="J214" s="91">
        <f>J215</f>
        <v>0</v>
      </c>
      <c r="K214" s="87" t="e">
        <f>J214/I214*100</f>
        <v>#DIV/0!</v>
      </c>
      <c r="L214" s="85"/>
    </row>
    <row r="215" spans="1:12">
      <c r="A215" s="58"/>
      <c r="B215" s="19" t="s">
        <v>90</v>
      </c>
      <c r="C215" s="63">
        <v>992</v>
      </c>
      <c r="D215" s="31" t="s">
        <v>41</v>
      </c>
      <c r="E215" s="31" t="s">
        <v>8</v>
      </c>
      <c r="F215" s="57">
        <v>6430210512</v>
      </c>
      <c r="G215" s="34" t="s">
        <v>103</v>
      </c>
      <c r="H215" s="91">
        <v>5269.9925899999998</v>
      </c>
      <c r="I215" s="91">
        <v>0</v>
      </c>
      <c r="J215" s="91">
        <v>0</v>
      </c>
      <c r="K215" s="87" t="e">
        <f t="shared" si="46"/>
        <v>#DIV/0!</v>
      </c>
      <c r="L215" s="85"/>
    </row>
    <row r="216" spans="1:12" ht="30.75" customHeight="1">
      <c r="A216" s="58"/>
      <c r="B216" s="19" t="s">
        <v>307</v>
      </c>
      <c r="C216" s="63">
        <v>992</v>
      </c>
      <c r="D216" s="31" t="s">
        <v>41</v>
      </c>
      <c r="E216" s="31" t="s">
        <v>8</v>
      </c>
      <c r="F216" s="57">
        <v>6430300000</v>
      </c>
      <c r="G216" s="34"/>
      <c r="H216" s="91">
        <f t="shared" ref="H216:J217" si="48">H217</f>
        <v>1204.68318</v>
      </c>
      <c r="I216" s="91">
        <f t="shared" si="48"/>
        <v>1204.68318</v>
      </c>
      <c r="J216" s="91">
        <f t="shared" si="48"/>
        <v>1204.68318</v>
      </c>
      <c r="K216" s="87">
        <f t="shared" si="46"/>
        <v>100</v>
      </c>
      <c r="L216" s="85"/>
    </row>
    <row r="217" spans="1:12" ht="25.5">
      <c r="A217" s="58"/>
      <c r="B217" s="19" t="s">
        <v>308</v>
      </c>
      <c r="C217" s="63">
        <v>992</v>
      </c>
      <c r="D217" s="31" t="s">
        <v>41</v>
      </c>
      <c r="E217" s="31" t="s">
        <v>8</v>
      </c>
      <c r="F217" s="57">
        <v>6430309030</v>
      </c>
      <c r="G217" s="34"/>
      <c r="H217" s="91">
        <f t="shared" si="48"/>
        <v>1204.68318</v>
      </c>
      <c r="I217" s="91">
        <f t="shared" si="48"/>
        <v>1204.68318</v>
      </c>
      <c r="J217" s="91">
        <f t="shared" si="48"/>
        <v>1204.68318</v>
      </c>
      <c r="K217" s="87">
        <f t="shared" si="46"/>
        <v>100</v>
      </c>
      <c r="L217" s="85"/>
    </row>
    <row r="218" spans="1:12" ht="18" customHeight="1">
      <c r="A218" s="58"/>
      <c r="B218" s="19" t="s">
        <v>90</v>
      </c>
      <c r="C218" s="63">
        <v>992</v>
      </c>
      <c r="D218" s="31" t="s">
        <v>41</v>
      </c>
      <c r="E218" s="31" t="s">
        <v>8</v>
      </c>
      <c r="F218" s="57">
        <v>6430309030</v>
      </c>
      <c r="G218" s="34" t="s">
        <v>103</v>
      </c>
      <c r="H218" s="91">
        <v>1204.68318</v>
      </c>
      <c r="I218" s="91">
        <v>1204.68318</v>
      </c>
      <c r="J218" s="91">
        <v>1204.68318</v>
      </c>
      <c r="K218" s="87">
        <f t="shared" si="46"/>
        <v>100</v>
      </c>
      <c r="L218" s="85"/>
    </row>
    <row r="219" spans="1:12" ht="38.25">
      <c r="A219" s="80"/>
      <c r="B219" s="20" t="s">
        <v>309</v>
      </c>
      <c r="C219" s="82">
        <v>992</v>
      </c>
      <c r="D219" s="83" t="s">
        <v>41</v>
      </c>
      <c r="E219" s="83" t="s">
        <v>8</v>
      </c>
      <c r="F219" s="84" t="s">
        <v>310</v>
      </c>
      <c r="G219" s="84"/>
      <c r="H219" s="89">
        <f t="shared" ref="H219:J220" si="49">H220</f>
        <v>152.90698</v>
      </c>
      <c r="I219" s="89">
        <f t="shared" si="49"/>
        <v>152.90698</v>
      </c>
      <c r="J219" s="89">
        <f t="shared" si="49"/>
        <v>152.90698</v>
      </c>
      <c r="K219" s="87">
        <f t="shared" si="46"/>
        <v>100</v>
      </c>
      <c r="L219" s="85"/>
    </row>
    <row r="220" spans="1:12" ht="25.5">
      <c r="A220" s="80"/>
      <c r="B220" s="81" t="s">
        <v>311</v>
      </c>
      <c r="C220" s="82">
        <v>992</v>
      </c>
      <c r="D220" s="83" t="s">
        <v>41</v>
      </c>
      <c r="E220" s="83" t="s">
        <v>8</v>
      </c>
      <c r="F220" s="84" t="s">
        <v>312</v>
      </c>
      <c r="G220" s="84"/>
      <c r="H220" s="89">
        <f t="shared" si="49"/>
        <v>152.90698</v>
      </c>
      <c r="I220" s="89">
        <f t="shared" si="49"/>
        <v>152.90698</v>
      </c>
      <c r="J220" s="89">
        <f t="shared" si="49"/>
        <v>152.90698</v>
      </c>
      <c r="K220" s="87">
        <f t="shared" si="46"/>
        <v>100</v>
      </c>
      <c r="L220" s="85"/>
    </row>
    <row r="221" spans="1:12">
      <c r="A221" s="80"/>
      <c r="B221" s="81" t="s">
        <v>90</v>
      </c>
      <c r="C221" s="82">
        <v>992</v>
      </c>
      <c r="D221" s="83" t="s">
        <v>41</v>
      </c>
      <c r="E221" s="83" t="s">
        <v>8</v>
      </c>
      <c r="F221" s="84" t="s">
        <v>312</v>
      </c>
      <c r="G221" s="84" t="s">
        <v>103</v>
      </c>
      <c r="H221" s="89">
        <v>152.90698</v>
      </c>
      <c r="I221" s="89">
        <v>152.90698</v>
      </c>
      <c r="J221" s="89">
        <v>152.90698</v>
      </c>
      <c r="K221" s="87">
        <f t="shared" si="46"/>
        <v>100</v>
      </c>
      <c r="L221" s="85"/>
    </row>
    <row r="222" spans="1:12">
      <c r="A222" s="80"/>
      <c r="B222" s="19" t="s">
        <v>225</v>
      </c>
      <c r="C222" s="63">
        <v>992</v>
      </c>
      <c r="D222" s="31" t="s">
        <v>41</v>
      </c>
      <c r="E222" s="31" t="s">
        <v>8</v>
      </c>
      <c r="F222" s="57">
        <v>6430500000</v>
      </c>
      <c r="G222" s="34"/>
      <c r="H222" s="91">
        <f t="shared" ref="H222:J223" si="50">H223</f>
        <v>38.93</v>
      </c>
      <c r="I222" s="91">
        <f t="shared" si="50"/>
        <v>38.93</v>
      </c>
      <c r="J222" s="91">
        <f t="shared" si="50"/>
        <v>38.93</v>
      </c>
      <c r="K222" s="87">
        <f t="shared" si="46"/>
        <v>100</v>
      </c>
      <c r="L222" s="85"/>
    </row>
    <row r="223" spans="1:12" ht="25.5">
      <c r="A223" s="80"/>
      <c r="B223" s="19" t="s">
        <v>226</v>
      </c>
      <c r="C223" s="63">
        <v>992</v>
      </c>
      <c r="D223" s="31" t="s">
        <v>41</v>
      </c>
      <c r="E223" s="31" t="s">
        <v>8</v>
      </c>
      <c r="F223" s="57">
        <v>6430509030</v>
      </c>
      <c r="G223" s="34"/>
      <c r="H223" s="91">
        <f t="shared" si="50"/>
        <v>38.93</v>
      </c>
      <c r="I223" s="91">
        <f t="shared" si="50"/>
        <v>38.93</v>
      </c>
      <c r="J223" s="91">
        <f t="shared" si="50"/>
        <v>38.93</v>
      </c>
      <c r="K223" s="87">
        <f t="shared" si="46"/>
        <v>100</v>
      </c>
      <c r="L223" s="85"/>
    </row>
    <row r="224" spans="1:12">
      <c r="A224" s="80"/>
      <c r="B224" s="19" t="s">
        <v>90</v>
      </c>
      <c r="C224" s="63">
        <v>992</v>
      </c>
      <c r="D224" s="31" t="s">
        <v>41</v>
      </c>
      <c r="E224" s="31" t="s">
        <v>8</v>
      </c>
      <c r="F224" s="57">
        <v>6430309030</v>
      </c>
      <c r="G224" s="34" t="s">
        <v>103</v>
      </c>
      <c r="H224" s="91">
        <v>38.93</v>
      </c>
      <c r="I224" s="91">
        <v>38.93</v>
      </c>
      <c r="J224" s="91">
        <v>38.93</v>
      </c>
      <c r="K224" s="87">
        <f t="shared" si="46"/>
        <v>100</v>
      </c>
      <c r="L224" s="85"/>
    </row>
    <row r="225" spans="1:12" ht="76.5">
      <c r="A225" s="58"/>
      <c r="B225" s="19" t="s">
        <v>95</v>
      </c>
      <c r="C225" s="63">
        <v>992</v>
      </c>
      <c r="D225" s="31" t="s">
        <v>41</v>
      </c>
      <c r="E225" s="31" t="s">
        <v>8</v>
      </c>
      <c r="F225" s="57">
        <v>6500000000</v>
      </c>
      <c r="G225" s="34"/>
      <c r="H225" s="91">
        <f>H227</f>
        <v>92.874549999999999</v>
      </c>
      <c r="I225" s="91">
        <f>I227</f>
        <v>92.874549999999999</v>
      </c>
      <c r="J225" s="91">
        <f>J227</f>
        <v>92.874549999999999</v>
      </c>
      <c r="K225" s="87">
        <f t="shared" si="46"/>
        <v>100</v>
      </c>
      <c r="L225" s="85"/>
    </row>
    <row r="226" spans="1:12" ht="76.5" hidden="1">
      <c r="A226" s="58"/>
      <c r="B226" s="19" t="s">
        <v>227</v>
      </c>
      <c r="C226" s="63">
        <v>992</v>
      </c>
      <c r="D226" s="31" t="s">
        <v>41</v>
      </c>
      <c r="E226" s="31" t="s">
        <v>8</v>
      </c>
      <c r="F226" s="57">
        <v>6510000000</v>
      </c>
      <c r="G226" s="34"/>
      <c r="H226" s="91">
        <f t="shared" ref="H226:J228" si="51">H227</f>
        <v>92.874549999999999</v>
      </c>
      <c r="I226" s="91">
        <f t="shared" si="51"/>
        <v>92.874549999999999</v>
      </c>
      <c r="J226" s="91">
        <f t="shared" si="51"/>
        <v>92.874549999999999</v>
      </c>
      <c r="K226" s="87">
        <f t="shared" si="46"/>
        <v>100</v>
      </c>
      <c r="L226" s="85"/>
    </row>
    <row r="227" spans="1:12" ht="25.5">
      <c r="A227" s="58"/>
      <c r="B227" s="19" t="s">
        <v>151</v>
      </c>
      <c r="C227" s="63">
        <v>992</v>
      </c>
      <c r="D227" s="31" t="s">
        <v>41</v>
      </c>
      <c r="E227" s="31" t="s">
        <v>8</v>
      </c>
      <c r="F227" s="57">
        <v>6510100000</v>
      </c>
      <c r="G227" s="34"/>
      <c r="H227" s="91">
        <f t="shared" si="51"/>
        <v>92.874549999999999</v>
      </c>
      <c r="I227" s="91">
        <f t="shared" si="51"/>
        <v>92.874549999999999</v>
      </c>
      <c r="J227" s="91">
        <f t="shared" si="51"/>
        <v>92.874549999999999</v>
      </c>
      <c r="K227" s="87">
        <f t="shared" si="46"/>
        <v>100</v>
      </c>
      <c r="L227" s="85"/>
    </row>
    <row r="228" spans="1:12" ht="38.25">
      <c r="A228" s="58"/>
      <c r="B228" s="19" t="s">
        <v>96</v>
      </c>
      <c r="C228" s="63">
        <v>992</v>
      </c>
      <c r="D228" s="31" t="s">
        <v>41</v>
      </c>
      <c r="E228" s="31" t="s">
        <v>8</v>
      </c>
      <c r="F228" s="57">
        <v>6510110250</v>
      </c>
      <c r="G228" s="34"/>
      <c r="H228" s="91">
        <f t="shared" si="51"/>
        <v>92.874549999999999</v>
      </c>
      <c r="I228" s="91">
        <f t="shared" si="51"/>
        <v>92.874549999999999</v>
      </c>
      <c r="J228" s="91">
        <f t="shared" si="51"/>
        <v>92.874549999999999</v>
      </c>
      <c r="K228" s="87">
        <f t="shared" si="46"/>
        <v>100</v>
      </c>
      <c r="L228" s="85"/>
    </row>
    <row r="229" spans="1:12" ht="25.5">
      <c r="A229" s="58"/>
      <c r="B229" s="19" t="s">
        <v>59</v>
      </c>
      <c r="C229" s="63">
        <v>992</v>
      </c>
      <c r="D229" s="31" t="s">
        <v>41</v>
      </c>
      <c r="E229" s="31" t="s">
        <v>8</v>
      </c>
      <c r="F229" s="57">
        <v>6510110250</v>
      </c>
      <c r="G229" s="34" t="s">
        <v>100</v>
      </c>
      <c r="H229" s="91">
        <f>100-7.12545</f>
        <v>92.874549999999999</v>
      </c>
      <c r="I229" s="91">
        <f>100-7.12545</f>
        <v>92.874549999999999</v>
      </c>
      <c r="J229" s="91">
        <f>100-7.12545</f>
        <v>92.874549999999999</v>
      </c>
      <c r="K229" s="87">
        <f t="shared" si="46"/>
        <v>100</v>
      </c>
      <c r="L229" s="85"/>
    </row>
    <row r="230" spans="1:12" ht="40.5" customHeight="1">
      <c r="A230" s="58"/>
      <c r="B230" s="19" t="s">
        <v>70</v>
      </c>
      <c r="C230" s="63">
        <v>992</v>
      </c>
      <c r="D230" s="31" t="s">
        <v>41</v>
      </c>
      <c r="E230" s="31" t="s">
        <v>8</v>
      </c>
      <c r="F230" s="57">
        <v>6600000000</v>
      </c>
      <c r="G230" s="58"/>
      <c r="H230" s="91">
        <f>H233</f>
        <v>286.44299999999998</v>
      </c>
      <c r="I230" s="91">
        <f>I233</f>
        <v>286.44299999999998</v>
      </c>
      <c r="J230" s="91">
        <f>J233</f>
        <v>286.44299999999998</v>
      </c>
      <c r="K230" s="87">
        <f t="shared" si="46"/>
        <v>100</v>
      </c>
      <c r="L230" s="85"/>
    </row>
    <row r="231" spans="1:12" ht="51">
      <c r="A231" s="58"/>
      <c r="B231" s="19" t="s">
        <v>228</v>
      </c>
      <c r="C231" s="63">
        <v>992</v>
      </c>
      <c r="D231" s="31" t="s">
        <v>41</v>
      </c>
      <c r="E231" s="31" t="s">
        <v>8</v>
      </c>
      <c r="F231" s="57">
        <v>6610000000</v>
      </c>
      <c r="G231" s="58"/>
      <c r="H231" s="91">
        <f t="shared" ref="H231:J233" si="52">H232</f>
        <v>286.44299999999998</v>
      </c>
      <c r="I231" s="91">
        <f t="shared" si="52"/>
        <v>286.44299999999998</v>
      </c>
      <c r="J231" s="91">
        <f t="shared" si="52"/>
        <v>286.44299999999998</v>
      </c>
      <c r="K231" s="87">
        <f t="shared" si="46"/>
        <v>100</v>
      </c>
      <c r="L231" s="85"/>
    </row>
    <row r="232" spans="1:12" ht="38.25">
      <c r="A232" s="58"/>
      <c r="B232" s="19" t="s">
        <v>133</v>
      </c>
      <c r="C232" s="63">
        <v>992</v>
      </c>
      <c r="D232" s="31" t="s">
        <v>41</v>
      </c>
      <c r="E232" s="31" t="s">
        <v>8</v>
      </c>
      <c r="F232" s="57">
        <v>6610100000</v>
      </c>
      <c r="G232" s="58"/>
      <c r="H232" s="91">
        <f t="shared" si="52"/>
        <v>286.44299999999998</v>
      </c>
      <c r="I232" s="91">
        <f t="shared" si="52"/>
        <v>286.44299999999998</v>
      </c>
      <c r="J232" s="91">
        <f t="shared" si="52"/>
        <v>286.44299999999998</v>
      </c>
      <c r="K232" s="87">
        <f t="shared" si="46"/>
        <v>100</v>
      </c>
      <c r="L232" s="85"/>
    </row>
    <row r="233" spans="1:12" ht="25.5">
      <c r="A233" s="58"/>
      <c r="B233" s="19" t="s">
        <v>71</v>
      </c>
      <c r="C233" s="63">
        <v>992</v>
      </c>
      <c r="D233" s="31" t="s">
        <v>41</v>
      </c>
      <c r="E233" s="31" t="s">
        <v>8</v>
      </c>
      <c r="F233" s="57">
        <v>6610110060</v>
      </c>
      <c r="G233" s="58"/>
      <c r="H233" s="91">
        <f t="shared" si="52"/>
        <v>286.44299999999998</v>
      </c>
      <c r="I233" s="91">
        <f t="shared" si="52"/>
        <v>286.44299999999998</v>
      </c>
      <c r="J233" s="91">
        <f t="shared" si="52"/>
        <v>286.44299999999998</v>
      </c>
      <c r="K233" s="87">
        <f t="shared" si="46"/>
        <v>100</v>
      </c>
      <c r="L233" s="85"/>
    </row>
    <row r="234" spans="1:12">
      <c r="A234" s="58"/>
      <c r="B234" s="19" t="s">
        <v>90</v>
      </c>
      <c r="C234" s="63">
        <v>992</v>
      </c>
      <c r="D234" s="31" t="s">
        <v>41</v>
      </c>
      <c r="E234" s="31" t="s">
        <v>8</v>
      </c>
      <c r="F234" s="57">
        <v>6610110060</v>
      </c>
      <c r="G234" s="58">
        <v>610</v>
      </c>
      <c r="H234" s="91">
        <v>286.44299999999998</v>
      </c>
      <c r="I234" s="91">
        <v>286.44299999999998</v>
      </c>
      <c r="J234" s="91">
        <v>286.44299999999998</v>
      </c>
      <c r="K234" s="87">
        <f t="shared" si="46"/>
        <v>100</v>
      </c>
      <c r="L234" s="85"/>
    </row>
    <row r="235" spans="1:12" ht="18.75" customHeight="1">
      <c r="A235" s="58"/>
      <c r="B235" s="77" t="s">
        <v>152</v>
      </c>
      <c r="C235" s="71">
        <v>992</v>
      </c>
      <c r="D235" s="75" t="s">
        <v>153</v>
      </c>
      <c r="E235" s="75"/>
      <c r="F235" s="57"/>
      <c r="G235" s="76"/>
      <c r="H235" s="88">
        <f t="shared" ref="H235:J236" si="53">H236</f>
        <v>108</v>
      </c>
      <c r="I235" s="88">
        <f t="shared" si="53"/>
        <v>108</v>
      </c>
      <c r="J235" s="88">
        <f t="shared" si="53"/>
        <v>108</v>
      </c>
      <c r="K235" s="87">
        <f t="shared" si="46"/>
        <v>100</v>
      </c>
      <c r="L235" s="85"/>
    </row>
    <row r="236" spans="1:12">
      <c r="A236" s="58"/>
      <c r="B236" s="19" t="s">
        <v>154</v>
      </c>
      <c r="C236" s="63">
        <v>992</v>
      </c>
      <c r="D236" s="31" t="s">
        <v>153</v>
      </c>
      <c r="E236" s="31" t="s">
        <v>8</v>
      </c>
      <c r="F236" s="57"/>
      <c r="G236" s="34"/>
      <c r="H236" s="91">
        <f t="shared" si="53"/>
        <v>108</v>
      </c>
      <c r="I236" s="91">
        <f t="shared" si="53"/>
        <v>108</v>
      </c>
      <c r="J236" s="91">
        <f t="shared" si="53"/>
        <v>108</v>
      </c>
      <c r="K236" s="87">
        <f t="shared" si="46"/>
        <v>100</v>
      </c>
      <c r="L236" s="85"/>
    </row>
    <row r="237" spans="1:12" ht="78.75" customHeight="1">
      <c r="A237" s="58"/>
      <c r="B237" s="19" t="s">
        <v>155</v>
      </c>
      <c r="C237" s="63">
        <v>992</v>
      </c>
      <c r="D237" s="31" t="s">
        <v>153</v>
      </c>
      <c r="E237" s="31" t="s">
        <v>8</v>
      </c>
      <c r="F237" s="57">
        <v>6700000000</v>
      </c>
      <c r="G237" s="34"/>
      <c r="H237" s="91">
        <f>H239</f>
        <v>108</v>
      </c>
      <c r="I237" s="91">
        <f>I239</f>
        <v>108</v>
      </c>
      <c r="J237" s="91">
        <f>J239</f>
        <v>108</v>
      </c>
      <c r="K237" s="87">
        <f t="shared" si="46"/>
        <v>100</v>
      </c>
      <c r="L237" s="85"/>
    </row>
    <row r="238" spans="1:12" ht="25.5">
      <c r="A238" s="78"/>
      <c r="B238" s="19" t="s">
        <v>229</v>
      </c>
      <c r="C238" s="63">
        <v>992</v>
      </c>
      <c r="D238" s="31" t="s">
        <v>153</v>
      </c>
      <c r="E238" s="31" t="s">
        <v>8</v>
      </c>
      <c r="F238" s="57">
        <v>6710000000</v>
      </c>
      <c r="G238" s="34"/>
      <c r="H238" s="91">
        <f t="shared" ref="H238:J240" si="54">H239</f>
        <v>108</v>
      </c>
      <c r="I238" s="91">
        <f t="shared" si="54"/>
        <v>108</v>
      </c>
      <c r="J238" s="91">
        <f t="shared" si="54"/>
        <v>108</v>
      </c>
      <c r="K238" s="87">
        <f t="shared" si="46"/>
        <v>100</v>
      </c>
      <c r="L238" s="85"/>
    </row>
    <row r="239" spans="1:12" ht="44.25" customHeight="1">
      <c r="A239" s="58"/>
      <c r="B239" s="19" t="s">
        <v>156</v>
      </c>
      <c r="C239" s="63">
        <v>992</v>
      </c>
      <c r="D239" s="31" t="s">
        <v>153</v>
      </c>
      <c r="E239" s="31" t="s">
        <v>8</v>
      </c>
      <c r="F239" s="57">
        <v>6710100000</v>
      </c>
      <c r="G239" s="34"/>
      <c r="H239" s="91">
        <f t="shared" si="54"/>
        <v>108</v>
      </c>
      <c r="I239" s="91">
        <f t="shared" si="54"/>
        <v>108</v>
      </c>
      <c r="J239" s="91">
        <f t="shared" si="54"/>
        <v>108</v>
      </c>
      <c r="K239" s="87">
        <f t="shared" si="46"/>
        <v>100</v>
      </c>
      <c r="L239" s="85"/>
    </row>
    <row r="240" spans="1:12" ht="25.5">
      <c r="A240" s="58"/>
      <c r="B240" s="19" t="s">
        <v>157</v>
      </c>
      <c r="C240" s="63">
        <v>992</v>
      </c>
      <c r="D240" s="31" t="s">
        <v>153</v>
      </c>
      <c r="E240" s="31" t="s">
        <v>8</v>
      </c>
      <c r="F240" s="57">
        <v>6710110170</v>
      </c>
      <c r="G240" s="34"/>
      <c r="H240" s="91">
        <f t="shared" si="54"/>
        <v>108</v>
      </c>
      <c r="I240" s="91">
        <f t="shared" si="54"/>
        <v>108</v>
      </c>
      <c r="J240" s="91">
        <f t="shared" si="54"/>
        <v>108</v>
      </c>
      <c r="K240" s="87">
        <f t="shared" si="46"/>
        <v>100</v>
      </c>
      <c r="L240" s="85"/>
    </row>
    <row r="241" spans="1:12" ht="25.5">
      <c r="A241" s="58"/>
      <c r="B241" s="19" t="s">
        <v>158</v>
      </c>
      <c r="C241" s="63">
        <v>992</v>
      </c>
      <c r="D241" s="31" t="s">
        <v>153</v>
      </c>
      <c r="E241" s="31" t="s">
        <v>8</v>
      </c>
      <c r="F241" s="57">
        <v>6710110170</v>
      </c>
      <c r="G241" s="34" t="s">
        <v>159</v>
      </c>
      <c r="H241" s="91">
        <v>108</v>
      </c>
      <c r="I241" s="91">
        <v>108</v>
      </c>
      <c r="J241" s="91">
        <v>108</v>
      </c>
      <c r="K241" s="87">
        <f t="shared" si="46"/>
        <v>100</v>
      </c>
      <c r="L241" s="85"/>
    </row>
    <row r="242" spans="1:12" ht="18" customHeight="1">
      <c r="A242" s="58"/>
      <c r="B242" s="77" t="s">
        <v>44</v>
      </c>
      <c r="C242" s="71">
        <v>992</v>
      </c>
      <c r="D242" s="75" t="s">
        <v>17</v>
      </c>
      <c r="E242" s="75"/>
      <c r="F242" s="57"/>
      <c r="G242" s="76"/>
      <c r="H242" s="88">
        <f t="shared" ref="H242:J243" si="55">H243</f>
        <v>552.69660999999996</v>
      </c>
      <c r="I242" s="88">
        <f t="shared" si="55"/>
        <v>552.69660999999996</v>
      </c>
      <c r="J242" s="88">
        <f t="shared" si="55"/>
        <v>552.69660999999996</v>
      </c>
      <c r="K242" s="87">
        <f t="shared" si="46"/>
        <v>100</v>
      </c>
      <c r="L242" s="85"/>
    </row>
    <row r="243" spans="1:12" ht="16.5" customHeight="1">
      <c r="A243" s="58"/>
      <c r="B243" s="59" t="s">
        <v>45</v>
      </c>
      <c r="C243" s="63">
        <v>992</v>
      </c>
      <c r="D243" s="31" t="s">
        <v>17</v>
      </c>
      <c r="E243" s="31" t="s">
        <v>8</v>
      </c>
      <c r="F243" s="57"/>
      <c r="G243" s="34"/>
      <c r="H243" s="90">
        <f t="shared" si="55"/>
        <v>552.69660999999996</v>
      </c>
      <c r="I243" s="90">
        <f t="shared" si="55"/>
        <v>552.69660999999996</v>
      </c>
      <c r="J243" s="90">
        <f t="shared" si="55"/>
        <v>552.69660999999996</v>
      </c>
      <c r="K243" s="87">
        <f t="shared" si="46"/>
        <v>100</v>
      </c>
      <c r="L243" s="85"/>
    </row>
    <row r="244" spans="1:12" ht="39.75" customHeight="1">
      <c r="A244" s="58"/>
      <c r="B244" s="59" t="s">
        <v>97</v>
      </c>
      <c r="C244" s="63">
        <v>992</v>
      </c>
      <c r="D244" s="31" t="s">
        <v>17</v>
      </c>
      <c r="E244" s="31" t="s">
        <v>8</v>
      </c>
      <c r="F244" s="57">
        <v>6800000000</v>
      </c>
      <c r="G244" s="34"/>
      <c r="H244" s="90">
        <f>H246</f>
        <v>552.69660999999996</v>
      </c>
      <c r="I244" s="90">
        <f>I246</f>
        <v>552.69660999999996</v>
      </c>
      <c r="J244" s="90">
        <f>J246</f>
        <v>552.69660999999996</v>
      </c>
      <c r="K244" s="87">
        <f t="shared" si="46"/>
        <v>100</v>
      </c>
      <c r="L244" s="85"/>
    </row>
    <row r="245" spans="1:12" ht="63.75">
      <c r="A245" s="78"/>
      <c r="B245" s="59" t="s">
        <v>230</v>
      </c>
      <c r="C245" s="63">
        <v>992</v>
      </c>
      <c r="D245" s="31" t="s">
        <v>17</v>
      </c>
      <c r="E245" s="31" t="s">
        <v>8</v>
      </c>
      <c r="F245" s="57">
        <v>6810000000</v>
      </c>
      <c r="G245" s="34"/>
      <c r="H245" s="90">
        <f t="shared" ref="H245:J246" si="56">H246</f>
        <v>552.69660999999996</v>
      </c>
      <c r="I245" s="90">
        <f t="shared" si="56"/>
        <v>552.69660999999996</v>
      </c>
      <c r="J245" s="90">
        <f t="shared" si="56"/>
        <v>552.69660999999996</v>
      </c>
      <c r="K245" s="87">
        <f t="shared" si="46"/>
        <v>100</v>
      </c>
      <c r="L245" s="85"/>
    </row>
    <row r="246" spans="1:12" ht="38.25">
      <c r="A246" s="58"/>
      <c r="B246" s="59" t="s">
        <v>160</v>
      </c>
      <c r="C246" s="63">
        <v>992</v>
      </c>
      <c r="D246" s="31" t="s">
        <v>17</v>
      </c>
      <c r="E246" s="31" t="s">
        <v>8</v>
      </c>
      <c r="F246" s="57">
        <v>6810100000</v>
      </c>
      <c r="G246" s="34"/>
      <c r="H246" s="90">
        <f t="shared" si="56"/>
        <v>552.69660999999996</v>
      </c>
      <c r="I246" s="90">
        <f t="shared" si="56"/>
        <v>552.69660999999996</v>
      </c>
      <c r="J246" s="90">
        <f t="shared" si="56"/>
        <v>552.69660999999996</v>
      </c>
      <c r="K246" s="87">
        <f t="shared" si="46"/>
        <v>100</v>
      </c>
      <c r="L246" s="85"/>
    </row>
    <row r="247" spans="1:12" ht="25.5">
      <c r="A247" s="58"/>
      <c r="B247" s="59" t="s">
        <v>98</v>
      </c>
      <c r="C247" s="63">
        <v>992</v>
      </c>
      <c r="D247" s="31" t="s">
        <v>17</v>
      </c>
      <c r="E247" s="31" t="s">
        <v>8</v>
      </c>
      <c r="F247" s="57">
        <v>6810110280</v>
      </c>
      <c r="G247" s="34"/>
      <c r="H247" s="90">
        <f>H249+H248</f>
        <v>552.69660999999996</v>
      </c>
      <c r="I247" s="90">
        <f>I249+I248</f>
        <v>552.69660999999996</v>
      </c>
      <c r="J247" s="90">
        <f>J249+J248</f>
        <v>552.69660999999996</v>
      </c>
      <c r="K247" s="87">
        <f t="shared" si="46"/>
        <v>100</v>
      </c>
      <c r="L247" s="85"/>
    </row>
    <row r="248" spans="1:12" ht="25.5">
      <c r="A248" s="58"/>
      <c r="B248" s="19" t="s">
        <v>59</v>
      </c>
      <c r="C248" s="63">
        <v>992</v>
      </c>
      <c r="D248" s="31" t="s">
        <v>17</v>
      </c>
      <c r="E248" s="31" t="s">
        <v>8</v>
      </c>
      <c r="F248" s="57">
        <v>6810110280</v>
      </c>
      <c r="G248" s="34" t="s">
        <v>100</v>
      </c>
      <c r="H248" s="90">
        <f>50+400+0.49661</f>
        <v>450.49660999999998</v>
      </c>
      <c r="I248" s="90">
        <f>50+400+0.49661</f>
        <v>450.49660999999998</v>
      </c>
      <c r="J248" s="90">
        <f>50+400+0.49661</f>
        <v>450.49660999999998</v>
      </c>
      <c r="K248" s="87">
        <f t="shared" si="46"/>
        <v>100</v>
      </c>
      <c r="L248" s="85"/>
    </row>
    <row r="249" spans="1:12">
      <c r="A249" s="58"/>
      <c r="B249" s="19" t="s">
        <v>90</v>
      </c>
      <c r="C249" s="63">
        <v>992</v>
      </c>
      <c r="D249" s="31" t="s">
        <v>17</v>
      </c>
      <c r="E249" s="31" t="s">
        <v>8</v>
      </c>
      <c r="F249" s="57">
        <v>6810110280</v>
      </c>
      <c r="G249" s="34" t="s">
        <v>103</v>
      </c>
      <c r="H249" s="90">
        <v>102.2</v>
      </c>
      <c r="I249" s="90">
        <v>102.2</v>
      </c>
      <c r="J249" s="90">
        <v>102.2</v>
      </c>
      <c r="K249" s="87">
        <f t="shared" si="46"/>
        <v>100</v>
      </c>
      <c r="L249" s="85"/>
    </row>
    <row r="250" spans="1:12">
      <c r="A250" s="7"/>
      <c r="B250" s="59"/>
      <c r="C250" s="63"/>
      <c r="D250" s="31"/>
      <c r="E250" s="31"/>
      <c r="F250" s="57"/>
      <c r="G250" s="29"/>
      <c r="H250" s="35"/>
      <c r="I250" s="35"/>
      <c r="J250" s="35"/>
      <c r="K250" s="36"/>
    </row>
    <row r="251" spans="1:12">
      <c r="A251" s="7"/>
      <c r="B251" s="59"/>
      <c r="C251" s="63"/>
      <c r="D251" s="31"/>
      <c r="E251" s="31"/>
      <c r="F251" s="57"/>
      <c r="G251" s="29"/>
      <c r="H251" s="35"/>
      <c r="I251" s="35"/>
      <c r="J251" s="35"/>
      <c r="K251" s="36"/>
    </row>
    <row r="252" spans="1:12">
      <c r="A252" s="7"/>
      <c r="B252" s="59"/>
      <c r="C252" s="63"/>
      <c r="D252" s="31"/>
      <c r="E252" s="31"/>
      <c r="F252" s="57"/>
      <c r="G252" s="29"/>
      <c r="H252" s="35"/>
      <c r="I252" s="35"/>
      <c r="J252" s="35"/>
      <c r="K252" s="36"/>
    </row>
    <row r="253" spans="1:12">
      <c r="A253" s="7"/>
      <c r="B253" s="19"/>
      <c r="C253" s="63"/>
      <c r="D253" s="31"/>
      <c r="E253" s="31"/>
      <c r="F253" s="57"/>
      <c r="G253" s="29"/>
      <c r="H253" s="35"/>
      <c r="I253" s="35"/>
      <c r="J253" s="35"/>
      <c r="K253" s="36"/>
    </row>
    <row r="254" spans="1:12">
      <c r="A254" s="7"/>
      <c r="B254" s="19"/>
      <c r="C254" s="63"/>
      <c r="D254" s="31"/>
      <c r="E254" s="31"/>
      <c r="F254" s="57"/>
      <c r="G254" s="29"/>
      <c r="H254" s="35"/>
      <c r="I254" s="35"/>
      <c r="J254" s="35"/>
      <c r="K254" s="36"/>
    </row>
    <row r="255" spans="1:12">
      <c r="A255" s="7"/>
      <c r="B255" s="19"/>
      <c r="C255" s="26"/>
      <c r="D255" s="28"/>
      <c r="E255" s="28"/>
      <c r="F255" s="28"/>
      <c r="G255" s="29"/>
      <c r="H255" s="35"/>
      <c r="I255" s="35"/>
      <c r="J255" s="35"/>
      <c r="K255" s="36"/>
    </row>
    <row r="256" spans="1:12">
      <c r="A256"/>
      <c r="B256" s="7"/>
      <c r="C256" s="28"/>
      <c r="D256" s="28"/>
      <c r="E256" s="28"/>
      <c r="F256" s="29"/>
      <c r="G256" s="35"/>
      <c r="H256" s="35"/>
      <c r="I256" s="6"/>
    </row>
    <row r="257" spans="1:11" ht="15.75">
      <c r="A257"/>
      <c r="B257" s="95" t="s">
        <v>47</v>
      </c>
      <c r="C257" s="95"/>
      <c r="D257" s="95"/>
      <c r="E257" s="95"/>
      <c r="F257" s="95"/>
      <c r="G257" s="95"/>
      <c r="H257" s="95"/>
      <c r="I257" s="95"/>
      <c r="J257" s="95"/>
      <c r="K257" s="95"/>
    </row>
    <row r="258" spans="1:11" ht="15.75" customHeight="1">
      <c r="A258"/>
      <c r="B258" s="95" t="s">
        <v>104</v>
      </c>
      <c r="C258" s="95"/>
      <c r="D258" s="95"/>
      <c r="E258" s="95"/>
      <c r="F258" s="95"/>
      <c r="G258" s="95"/>
      <c r="H258" s="95"/>
      <c r="I258" s="95"/>
      <c r="J258" s="95"/>
      <c r="K258" s="95"/>
    </row>
  </sheetData>
  <mergeCells count="4">
    <mergeCell ref="B257:K257"/>
    <mergeCell ref="B258:K258"/>
    <mergeCell ref="A8:K8"/>
    <mergeCell ref="H6:K6"/>
  </mergeCells>
  <phoneticPr fontId="0" type="noConversion"/>
  <pageMargins left="0.23622047244094491" right="0.23622047244094491" top="0.51181102362204722" bottom="0.15748031496062992" header="0.19685039370078741" footer="0.31496062992125984"/>
  <pageSetup paperSize="9" scale="78" fitToHeight="11" orientation="portrait" useFirstPageNumber="1" r:id="rId1"/>
  <headerFooter alignWithMargins="0"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28" sqref="C28"/>
    </sheetView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Пользователь Windows</cp:lastModifiedBy>
  <cp:lastPrinted>2019-04-26T12:23:50Z</cp:lastPrinted>
  <dcterms:created xsi:type="dcterms:W3CDTF">1996-10-08T23:32:33Z</dcterms:created>
  <dcterms:modified xsi:type="dcterms:W3CDTF">2019-04-26T12:24:01Z</dcterms:modified>
</cp:coreProperties>
</file>