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00" i="1"/>
  <c r="L211"/>
  <c r="L209"/>
  <c r="L196"/>
  <c r="L192"/>
  <c r="L179"/>
  <c r="L162"/>
  <c r="L151"/>
  <c r="L112"/>
  <c r="L56"/>
  <c r="L175"/>
  <c r="L128"/>
  <c r="L131"/>
  <c r="L130"/>
  <c r="L80" l="1"/>
  <c r="L136"/>
  <c r="L207"/>
  <c r="L84"/>
  <c r="L66"/>
  <c r="L61"/>
  <c r="L60"/>
  <c r="L34"/>
  <c r="L35"/>
  <c r="L67" l="1"/>
  <c r="L222"/>
  <c r="L221" s="1"/>
  <c r="L197"/>
  <c r="L198"/>
  <c r="L100"/>
  <c r="L76"/>
  <c r="L33"/>
  <c r="L234" l="1"/>
  <c r="L205"/>
  <c r="L204" s="1"/>
  <c r="L173"/>
  <c r="L139"/>
  <c r="L138" s="1"/>
  <c r="L94" l="1"/>
  <c r="L93" s="1"/>
  <c r="L168" l="1"/>
  <c r="L167" s="1"/>
  <c r="L166" s="1"/>
  <c r="L156"/>
  <c r="L155" s="1"/>
  <c r="L154" s="1"/>
  <c r="L153" s="1"/>
  <c r="L146"/>
  <c r="L145" s="1"/>
  <c r="L143"/>
  <c r="L142" s="1"/>
  <c r="L141" s="1"/>
  <c r="L124"/>
  <c r="L119"/>
  <c r="L118" s="1"/>
  <c r="L91"/>
  <c r="L90" s="1"/>
  <c r="L228" l="1"/>
  <c r="L227" s="1"/>
  <c r="L226" s="1"/>
  <c r="L71"/>
  <c r="L70" s="1"/>
  <c r="L69" s="1"/>
  <c r="L59"/>
  <c r="L58" s="1"/>
  <c r="L57" s="1"/>
  <c r="L135" l="1"/>
  <c r="L134" s="1"/>
  <c r="L133" s="1"/>
  <c r="L89"/>
  <c r="L225"/>
  <c r="L224" s="1"/>
  <c r="L215"/>
  <c r="L184"/>
  <c r="L150"/>
  <c r="L149" s="1"/>
  <c r="L148" s="1"/>
  <c r="L137" s="1"/>
  <c r="L123"/>
  <c r="L122" s="1"/>
  <c r="L121" s="1"/>
  <c r="L117"/>
  <c r="L115"/>
  <c r="L114" s="1"/>
  <c r="L113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19"/>
  <c r="L218" s="1"/>
  <c r="L217" s="1"/>
  <c r="L191"/>
  <c r="L190" s="1"/>
  <c r="L189" s="1"/>
  <c r="L195"/>
  <c r="L194" s="1"/>
  <c r="L193" s="1"/>
  <c r="L202"/>
  <c r="L172"/>
  <c r="L174"/>
  <c r="L176"/>
  <c r="L178"/>
  <c r="L161"/>
  <c r="L160" s="1"/>
  <c r="L164"/>
  <c r="L163" s="1"/>
  <c r="L129"/>
  <c r="L127" s="1"/>
  <c r="L110"/>
  <c r="L109" s="1"/>
  <c r="L106"/>
  <c r="L105" s="1"/>
  <c r="L99"/>
  <c r="L44"/>
  <c r="L43" s="1"/>
  <c r="L41" s="1"/>
  <c r="L39"/>
  <c r="L38" s="1"/>
  <c r="L26"/>
  <c r="L49"/>
  <c r="L48" s="1"/>
  <c r="L47" s="1"/>
  <c r="L213" l="1"/>
  <c r="L214"/>
  <c r="L181"/>
  <c r="L180" s="1"/>
  <c r="L183"/>
  <c r="L182" s="1"/>
  <c r="L201"/>
  <c r="L188" s="1"/>
  <c r="L187" s="1"/>
  <c r="L186" s="1"/>
  <c r="L233"/>
  <c r="L232" s="1"/>
  <c r="L231" s="1"/>
  <c r="L230" s="1"/>
  <c r="L32"/>
  <c r="L31" s="1"/>
  <c r="L30" s="1"/>
  <c r="L29" s="1"/>
  <c r="L126"/>
  <c r="L171"/>
  <c r="L170" s="1"/>
  <c r="L52"/>
  <c r="L51" s="1"/>
  <c r="L111"/>
  <c r="L25"/>
  <c r="L24" s="1"/>
  <c r="L23" s="1"/>
  <c r="L104"/>
  <c r="L103" s="1"/>
  <c r="L159"/>
  <c r="L158" s="1"/>
  <c r="L46"/>
  <c r="L108"/>
  <c r="L97"/>
  <c r="L96" s="1"/>
  <c r="L152" l="1"/>
  <c r="L22"/>
  <c r="L125"/>
  <c r="L102"/>
  <c r="L21" l="1"/>
  <c r="L20" s="1"/>
  <c r="N20" s="1"/>
</calcChain>
</file>

<file path=xl/sharedStrings.xml><?xml version="1.0" encoding="utf-8"?>
<sst xmlns="http://schemas.openxmlformats.org/spreadsheetml/2006/main" count="1218" uniqueCount="345">
  <si>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</si>
  <si>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</si>
  <si>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</si>
  <si>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</si>
  <si>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</si>
  <si>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</si>
  <si>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</si>
  <si>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</si>
  <si>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</si>
  <si>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</si>
  <si>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</si>
  <si>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</si>
  <si>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</si>
  <si>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</si>
  <si>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</si>
  <si>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</si>
  <si>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</si>
  <si>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</si>
  <si>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</si>
  <si>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</si>
  <si>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</si>
  <si>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</si>
  <si>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</si>
  <si>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</si>
  <si>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</si>
  <si>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</si>
  <si>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</si>
  <si>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</si>
  <si>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</si>
  <si>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</si>
  <si>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</si>
  <si>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</si>
  <si>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</si>
  <si>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</si>
  <si>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</si>
  <si>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</si>
  <si>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</si>
  <si>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</si>
  <si>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</si>
  <si>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</si>
  <si>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</si>
  <si>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</si>
  <si>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</si>
  <si>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</si>
  <si>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</si>
  <si>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</si>
  <si>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</si>
  <si>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</si>
  <si>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</si>
  <si>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</si>
  <si>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</si>
  <si>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</si>
  <si>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</si>
  <si>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</si>
  <si>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</si>
  <si>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</si>
  <si>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</si>
  <si>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</si>
  <si>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</si>
  <si>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</si>
  <si>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</si>
  <si>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</si>
  <si>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</si>
  <si>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</si>
  <si>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</si>
  <si>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</si>
  <si>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</si>
  <si>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</si>
  <si>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</si>
  <si>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</si>
  <si>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</si>
  <si>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</si>
  <si>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</si>
  <si>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</si>
  <si>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</si>
  <si>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</si>
  <si>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</si>
  <si>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</si>
  <si>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</si>
  <si>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</si>
  <si>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</si>
  <si>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</si>
  <si>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</si>
  <si>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</si>
  <si>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</si>
  <si>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</si>
  <si>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</si>
  <si>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</si>
  <si>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</si>
  <si>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</si>
  <si>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</si>
  <si>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</si>
  <si>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</si>
  <si>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</si>
  <si>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</si>
  <si>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</si>
  <si>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</si>
  <si>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</si>
  <si>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</si>
  <si>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</si>
  <si>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</si>
  <si>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</si>
  <si>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</si>
  <si>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</si>
  <si>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</si>
  <si>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</si>
  <si>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</si>
  <si>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</si>
  <si>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</si>
  <si>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</si>
  <si>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</si>
  <si>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</si>
  <si>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</si>
  <si>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</si>
  <si>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</si>
  <si>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</si>
  <si>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</si>
  <si>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</si>
  <si>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</si>
  <si>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</si>
  <si>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</si>
  <si>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</si>
  <si>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</si>
  <si>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</si>
  <si>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</si>
  <si>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</si>
  <si>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</si>
  <si>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</si>
  <si>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</si>
  <si>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</si>
  <si>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</si>
  <si>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</si>
  <si>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</si>
  <si>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</si>
  <si>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</si>
  <si>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</si>
  <si>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</si>
  <si>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</si>
  <si>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</si>
  <si>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</si>
  <si>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</si>
  <si>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</si>
  <si>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</si>
  <si>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</si>
  <si>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</si>
  <si>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</si>
  <si>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</si>
  <si>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</si>
  <si>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</si>
  <si>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</si>
  <si>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</si>
  <si>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</si>
  <si>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</si>
  <si>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</si>
  <si>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</si>
  <si>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</si>
  <si>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</si>
  <si>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</si>
  <si>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</si>
  <si>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</si>
  <si>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</si>
  <si>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</si>
  <si>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</si>
  <si>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</si>
  <si>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</si>
  <si>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</si>
  <si>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</si>
  <si>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</si>
  <si>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</si>
  <si>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</si>
  <si>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</si>
  <si>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</si>
  <si>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</si>
  <si>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</si>
  <si>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</si>
  <si>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</si>
  <si>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</si>
  <si>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</si>
  <si>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</si>
  <si>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</si>
  <si>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</si>
  <si>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</si>
  <si>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</si>
  <si>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</si>
  <si>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</si>
  <si>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</si>
  <si>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</si>
  <si>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</si>
  <si>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</si>
  <si>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</si>
  <si>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</si>
  <si>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</si>
  <si>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</si>
  <si>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</si>
  <si>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</si>
  <si>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</si>
  <si>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</si>
  <si>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</si>
  <si>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</si>
  <si>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</si>
  <si>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</si>
  <si>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</si>
  <si>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</si>
  <si>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</si>
  <si>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</si>
  <si>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</si>
  <si>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</si>
  <si>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</si>
  <si>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</si>
  <si>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</si>
  <si>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</si>
  <si>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</si>
  <si>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</si>
  <si>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</si>
  <si>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</si>
  <si>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</si>
  <si>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</si>
  <si>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</si>
  <si>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</si>
  <si>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</si>
  <si>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</si>
  <si>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</si>
  <si>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</si>
  <si>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</si>
  <si>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</si>
  <si>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</si>
  <si>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</si>
  <si>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</si>
  <si>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</si>
  <si>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</si>
  <si>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</si>
  <si>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</si>
  <si>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</si>
  <si>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</si>
  <si>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</si>
  <si>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</si>
  <si>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</si>
  <si>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</si>
  <si>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</si>
  <si>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</si>
  <si>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</si>
  <si>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</si>
  <si>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</si>
  <si>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</si>
  <si>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</si>
  <si>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</si>
  <si>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</si>
  <si>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</si>
  <si>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</si>
  <si>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</si>
  <si>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</si>
  <si>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</si>
  <si>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</si>
  <si>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</si>
  <si>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</si>
  <si>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</si>
  <si>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</si>
  <si>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</si>
  <si>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</si>
  <si>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</si>
  <si>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</si>
  <si>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</si>
  <si>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</si>
  <si>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</si>
  <si>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</si>
  <si>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</si>
  <si>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</si>
  <si>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</si>
  <si>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</si>
  <si>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</si>
  <si>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</si>
  <si>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</si>
  <si>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</si>
  <si>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</si>
  <si>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</si>
  <si>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</si>
  <si>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</si>
  <si>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</si>
  <si>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</si>
  <si>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</si>
  <si>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</si>
  <si>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</si>
  <si>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</si>
  <si>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</si>
  <si>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</si>
  <si>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</si>
  <si>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</si>
  <si>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</si>
  <si>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</si>
  <si>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</si>
  <si>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</si>
  <si>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</si>
  <si>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</si>
  <si>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</si>
  <si>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</si>
  <si>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</si>
  <si>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</si>
  <si>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</si>
  <si>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</si>
  <si>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</si>
  <si>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</si>
  <si>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</si>
  <si>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</si>
  <si>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</si>
  <si>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</si>
  <si>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</si>
  <si>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</si>
  <si>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</si>
  <si>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</si>
  <si>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</si>
  <si>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</si>
  <si>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</si>
  <si>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8600010090</t>
  </si>
  <si>
    <t xml:space="preserve">                                                                                                                                                                                    Приложение № 7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</si>
  <si>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</si>
  <si>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</si>
  <si>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</si>
  <si>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</si>
  <si>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</si>
  <si>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>Иные межбюджетные трансферты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</si>
  <si>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</si>
  <si>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6520200000</t>
  </si>
  <si>
    <t>6520200590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</si>
  <si>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</si>
  <si>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</si>
  <si>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                                                                Приложение № 4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</si>
  <si>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</si>
  <si>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Субсидии из краевого бюджета бюджетным учреждениям на иные цели</t>
  </si>
  <si>
    <t xml:space="preserve">                                                                                                                                      Темрюкского района III созыва №126</t>
  </si>
  <si>
    <t xml:space="preserve">                                                                                                                                            (в редакции решения XXVII сессии Совета</t>
  </si>
  <si>
    <t xml:space="preserve">                                                                                                           от 12 июля 2016 года</t>
  </si>
  <si>
    <t>Мероприятия в области дорожного хозяйства за счет средств из районного бюджета</t>
  </si>
  <si>
    <t>5800160030</t>
  </si>
  <si>
    <t>Сенного сельского поселения</t>
  </si>
  <si>
    <t xml:space="preserve">Исполняющий обязанности главы </t>
  </si>
  <si>
    <t>Темрюкского района                                                                                                     М.Е. Шлычков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</si>
  <si>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</si>
  <si>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</si>
  <si>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поселения</t>
  </si>
  <si>
    <t>Субсидии из бюджета поселения бюджетным учреждениям на иные цели</t>
  </si>
  <si>
    <t>Приобретение музыкального оборудования</t>
  </si>
  <si>
    <t>Субсидии из районного бюджета бюджетным учреждениям на иные цели</t>
  </si>
  <si>
    <t xml:space="preserve">                                                                                                                            к решению XXIX сессии Совета</t>
  </si>
  <si>
    <t xml:space="preserve">                                                                                                                                       Темрюкского района III созыва № 139</t>
  </si>
  <si>
    <t xml:space="preserve">                                                                                                           от 21октября 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</si>
</sst>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0"/>
  <sheetViews>
    <sheetView tabSelected="1" workbookViewId="0">
      <selection activeCell="B5" sqref="B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5" t="s">
        <v>325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B2" s="96" t="s">
        <v>342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>
      <c r="B3" s="97" t="s">
        <v>315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>
      <c r="B4" s="98" t="s">
        <v>343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>
      <c r="B5" s="98" t="s">
        <v>344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s="1" customFormat="1" ht="11.25" customHeight="1">
      <c r="A6" s="3"/>
      <c r="B6" s="92" t="s">
        <v>313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s="1" customFormat="1" ht="11.25" customHeight="1">
      <c r="A7" s="3"/>
      <c r="B7" s="94" t="s">
        <v>318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" customFormat="1" ht="11.25" customHeight="1">
      <c r="A8" s="3"/>
      <c r="B8" s="94" t="s">
        <v>314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" customFormat="1" ht="11.25" customHeight="1">
      <c r="A9" s="3"/>
      <c r="B9" s="92" t="s">
        <v>317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s="1" customFormat="1" ht="12.75" customHeight="1">
      <c r="A10" s="3"/>
      <c r="B10" s="92" t="s">
        <v>316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s="1" customFormat="1" ht="12.75" customHeight="1">
      <c r="A11" s="3"/>
      <c r="B11" s="92" t="s">
        <v>329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s="1" customFormat="1" ht="12.75" customHeight="1">
      <c r="A12" s="3"/>
      <c r="B12" s="92" t="s">
        <v>315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s="1" customFormat="1" ht="12.75" customHeight="1">
      <c r="A13" s="3"/>
      <c r="B13" s="92" t="s">
        <v>328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s="1" customFormat="1" ht="12.75" customHeight="1">
      <c r="A14" s="3"/>
      <c r="B14" s="93" t="s">
        <v>330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1" customFormat="1" ht="13.5" customHeight="1">
      <c r="A15" s="3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s="2" customFormat="1" ht="24" customHeight="1">
      <c r="A16" s="102" t="s">
        <v>103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100" t="s">
        <v>6</v>
      </c>
      <c r="L17" s="101"/>
    </row>
    <row r="18" spans="1:15" s="2" customFormat="1" ht="25.5" customHeight="1">
      <c r="A18" s="9" t="s">
        <v>5</v>
      </c>
      <c r="B18" s="7" t="s">
        <v>4</v>
      </c>
      <c r="C18" s="24" t="s">
        <v>104</v>
      </c>
      <c r="D18" s="7" t="s">
        <v>0</v>
      </c>
      <c r="E18" s="7" t="s">
        <v>1</v>
      </c>
      <c r="F18" s="24" t="s">
        <v>136</v>
      </c>
      <c r="G18" s="24" t="s">
        <v>199</v>
      </c>
      <c r="H18" s="24" t="s">
        <v>105</v>
      </c>
      <c r="I18" s="24" t="s">
        <v>106</v>
      </c>
      <c r="J18" s="24" t="s">
        <v>107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36801.495800000004</v>
      </c>
      <c r="N20" s="18">
        <f>36801.54068-L20</f>
        <v>4.4879999994009268E-2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L22+L96+L102+L125+L152+L180+L186+L230+L224</f>
        <v>36801.495800000004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10639.159800000001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621.55764999999997</v>
      </c>
    </row>
    <row r="24" spans="1:15">
      <c r="A24" s="12"/>
      <c r="B24" s="36" t="s">
        <v>112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621.55764999999997</v>
      </c>
    </row>
    <row r="25" spans="1:15" ht="25.5">
      <c r="A25" s="12"/>
      <c r="B25" s="36" t="s">
        <v>147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621.55764999999997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190</v>
      </c>
      <c r="G26" s="63" t="s">
        <v>200</v>
      </c>
      <c r="H26" s="63" t="s">
        <v>109</v>
      </c>
      <c r="I26" s="63" t="s">
        <v>110</v>
      </c>
      <c r="J26" s="63" t="s">
        <v>108</v>
      </c>
      <c r="K26" s="34"/>
      <c r="L26" s="46">
        <f>L27+L28</f>
        <v>621.55764999999997</v>
      </c>
    </row>
    <row r="27" spans="1:15" ht="25.5">
      <c r="A27" s="12"/>
      <c r="B27" s="42" t="s">
        <v>111</v>
      </c>
      <c r="C27" s="43">
        <v>992</v>
      </c>
      <c r="D27" s="33" t="s">
        <v>10</v>
      </c>
      <c r="E27" s="33" t="s">
        <v>12</v>
      </c>
      <c r="F27" s="63" t="s">
        <v>190</v>
      </c>
      <c r="G27" s="63" t="s">
        <v>200</v>
      </c>
      <c r="H27" s="63" t="s">
        <v>109</v>
      </c>
      <c r="I27" s="63" t="s">
        <v>110</v>
      </c>
      <c r="J27" s="63" t="s">
        <v>108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190</v>
      </c>
      <c r="G28" s="63" t="s">
        <v>200</v>
      </c>
      <c r="H28" s="63" t="s">
        <v>109</v>
      </c>
      <c r="I28" s="63" t="s">
        <v>110</v>
      </c>
      <c r="J28" s="63" t="s">
        <v>108</v>
      </c>
      <c r="K28" s="34" t="s">
        <v>14</v>
      </c>
      <c r="L28" s="46">
        <v>0.24065</v>
      </c>
      <c r="N28" s="18"/>
      <c r="O28" s="18"/>
    </row>
    <row r="29" spans="1:15" ht="38.25">
      <c r="A29" s="12"/>
      <c r="B29" s="42" t="s">
        <v>220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4351.9681500000006</v>
      </c>
    </row>
    <row r="30" spans="1:15" ht="18.75" customHeight="1">
      <c r="A30" s="12"/>
      <c r="B30" s="42" t="s">
        <v>67</v>
      </c>
      <c r="C30" s="43">
        <v>992</v>
      </c>
      <c r="D30" s="36" t="s">
        <v>10</v>
      </c>
      <c r="E30" s="36" t="s">
        <v>15</v>
      </c>
      <c r="F30" s="63" t="s">
        <v>138</v>
      </c>
      <c r="G30" s="63" t="s">
        <v>201</v>
      </c>
      <c r="H30" s="63"/>
      <c r="I30" s="63"/>
      <c r="J30" s="63"/>
      <c r="K30" s="34"/>
      <c r="L30" s="46">
        <f>L31</f>
        <v>4348.1681500000004</v>
      </c>
    </row>
    <row r="31" spans="1:15" ht="25.5">
      <c r="A31" s="12"/>
      <c r="B31" s="42" t="s">
        <v>68</v>
      </c>
      <c r="C31" s="43">
        <v>992</v>
      </c>
      <c r="D31" s="36" t="s">
        <v>10</v>
      </c>
      <c r="E31" s="36" t="s">
        <v>15</v>
      </c>
      <c r="F31" s="44" t="s">
        <v>137</v>
      </c>
      <c r="G31" s="44" t="s">
        <v>201</v>
      </c>
      <c r="H31" s="44" t="s">
        <v>114</v>
      </c>
      <c r="I31" s="44" t="s">
        <v>110</v>
      </c>
      <c r="J31" s="44" t="s">
        <v>113</v>
      </c>
      <c r="K31" s="44"/>
      <c r="L31" s="46">
        <f>L32</f>
        <v>4348.1681500000004</v>
      </c>
    </row>
    <row r="32" spans="1:15" ht="26.25" customHeight="1">
      <c r="A32" s="12"/>
      <c r="B32" s="42" t="s">
        <v>224</v>
      </c>
      <c r="C32" s="43">
        <v>992</v>
      </c>
      <c r="D32" s="36" t="s">
        <v>10</v>
      </c>
      <c r="E32" s="36" t="s">
        <v>15</v>
      </c>
      <c r="F32" s="44" t="s">
        <v>223</v>
      </c>
      <c r="G32" s="44"/>
      <c r="H32" s="44"/>
      <c r="I32" s="44"/>
      <c r="J32" s="44"/>
      <c r="K32" s="44"/>
      <c r="L32" s="46">
        <f>L33</f>
        <v>4348.1681500000004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227</v>
      </c>
      <c r="G33" s="44" t="s">
        <v>201</v>
      </c>
      <c r="H33" s="44" t="s">
        <v>114</v>
      </c>
      <c r="I33" s="44" t="s">
        <v>110</v>
      </c>
      <c r="J33" s="44" t="s">
        <v>108</v>
      </c>
      <c r="K33" s="44"/>
      <c r="L33" s="46">
        <f>L34+L35+L36</f>
        <v>4348.1681500000004</v>
      </c>
    </row>
    <row r="34" spans="1:14" ht="25.5">
      <c r="A34" s="12"/>
      <c r="B34" s="42" t="s">
        <v>111</v>
      </c>
      <c r="C34" s="43">
        <v>992</v>
      </c>
      <c r="D34" s="36" t="s">
        <v>10</v>
      </c>
      <c r="E34" s="36" t="s">
        <v>15</v>
      </c>
      <c r="F34" s="44" t="s">
        <v>227</v>
      </c>
      <c r="G34" s="44" t="s">
        <v>201</v>
      </c>
      <c r="H34" s="44" t="s">
        <v>114</v>
      </c>
      <c r="I34" s="44" t="s">
        <v>110</v>
      </c>
      <c r="J34" s="44" t="s">
        <v>108</v>
      </c>
      <c r="K34" s="34" t="s">
        <v>13</v>
      </c>
      <c r="L34" s="46">
        <f>3549.5+211.95+64.05</f>
        <v>3825.5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227</v>
      </c>
      <c r="G35" s="44" t="s">
        <v>201</v>
      </c>
      <c r="H35" s="44" t="s">
        <v>114</v>
      </c>
      <c r="I35" s="44" t="s">
        <v>110</v>
      </c>
      <c r="J35" s="44" t="s">
        <v>108</v>
      </c>
      <c r="K35" s="34" t="s">
        <v>14</v>
      </c>
      <c r="L35" s="46">
        <f>528.46815+12-23-56.8</f>
        <v>460.66815000000003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227</v>
      </c>
      <c r="G36" s="44" t="s">
        <v>201</v>
      </c>
      <c r="H36" s="44" t="s">
        <v>114</v>
      </c>
      <c r="I36" s="44" t="s">
        <v>110</v>
      </c>
      <c r="J36" s="44" t="s">
        <v>108</v>
      </c>
      <c r="K36" s="44" t="s">
        <v>17</v>
      </c>
      <c r="L36" s="46">
        <v>62</v>
      </c>
    </row>
    <row r="37" spans="1:14">
      <c r="A37" s="12"/>
      <c r="B37" s="14" t="s">
        <v>112</v>
      </c>
      <c r="C37" s="43">
        <v>992</v>
      </c>
      <c r="D37" s="36" t="s">
        <v>10</v>
      </c>
      <c r="E37" s="36" t="s">
        <v>15</v>
      </c>
      <c r="F37" s="44" t="s">
        <v>191</v>
      </c>
      <c r="G37" s="44" t="s">
        <v>202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192</v>
      </c>
      <c r="G38" s="44" t="s">
        <v>203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193</v>
      </c>
      <c r="G39" s="44" t="s">
        <v>203</v>
      </c>
      <c r="H39" s="44" t="s">
        <v>109</v>
      </c>
      <c r="I39" s="44" t="s">
        <v>110</v>
      </c>
      <c r="J39" s="44" t="s">
        <v>115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193</v>
      </c>
      <c r="G40" s="44" t="s">
        <v>203</v>
      </c>
      <c r="H40" s="44" t="s">
        <v>109</v>
      </c>
      <c r="I40" s="44" t="s">
        <v>110</v>
      </c>
      <c r="J40" s="44" t="s">
        <v>115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112</v>
      </c>
      <c r="C42" s="43">
        <v>992</v>
      </c>
      <c r="D42" s="36" t="s">
        <v>10</v>
      </c>
      <c r="E42" s="36" t="s">
        <v>19</v>
      </c>
      <c r="F42" s="44" t="s">
        <v>191</v>
      </c>
      <c r="G42" s="44" t="s">
        <v>202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194</v>
      </c>
      <c r="G43" s="34" t="s">
        <v>204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195</v>
      </c>
      <c r="G44" s="34" t="s">
        <v>204</v>
      </c>
      <c r="H44" s="34" t="s">
        <v>109</v>
      </c>
      <c r="I44" s="34" t="s">
        <v>110</v>
      </c>
      <c r="J44" s="34" t="s">
        <v>108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195</v>
      </c>
      <c r="G45" s="34" t="s">
        <v>204</v>
      </c>
      <c r="H45" s="34" t="s">
        <v>109</v>
      </c>
      <c r="I45" s="34" t="s">
        <v>110</v>
      </c>
      <c r="J45" s="34" t="s">
        <v>108</v>
      </c>
      <c r="K45" s="44" t="s">
        <v>116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112</v>
      </c>
      <c r="C47" s="43">
        <v>992</v>
      </c>
      <c r="D47" s="47" t="s">
        <v>10</v>
      </c>
      <c r="E47" s="47" t="s">
        <v>21</v>
      </c>
      <c r="F47" s="48" t="s">
        <v>191</v>
      </c>
      <c r="G47" s="48" t="s">
        <v>202</v>
      </c>
      <c r="H47" s="48" t="s">
        <v>109</v>
      </c>
      <c r="I47" s="48" t="s">
        <v>110</v>
      </c>
      <c r="J47" s="48" t="s">
        <v>113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196</v>
      </c>
      <c r="G48" s="48" t="s">
        <v>205</v>
      </c>
      <c r="H48" s="48" t="s">
        <v>109</v>
      </c>
      <c r="I48" s="48" t="s">
        <v>110</v>
      </c>
      <c r="J48" s="48" t="s">
        <v>113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197</v>
      </c>
      <c r="G49" s="48" t="s">
        <v>205</v>
      </c>
      <c r="H49" s="48" t="s">
        <v>109</v>
      </c>
      <c r="I49" s="48" t="s">
        <v>110</v>
      </c>
      <c r="J49" s="48" t="s">
        <v>117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197</v>
      </c>
      <c r="G50" s="48" t="s">
        <v>205</v>
      </c>
      <c r="H50" s="48" t="s">
        <v>109</v>
      </c>
      <c r="I50" s="48" t="s">
        <v>110</v>
      </c>
      <c r="J50" s="48" t="s">
        <v>117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5390.665</v>
      </c>
    </row>
    <row r="52" spans="1:15" ht="16.5" customHeight="1">
      <c r="A52" s="12"/>
      <c r="B52" s="42" t="s">
        <v>67</v>
      </c>
      <c r="C52" s="43">
        <v>992</v>
      </c>
      <c r="D52" s="36" t="s">
        <v>10</v>
      </c>
      <c r="E52" s="36" t="s">
        <v>25</v>
      </c>
      <c r="F52" s="44" t="s">
        <v>138</v>
      </c>
      <c r="G52" s="44" t="s">
        <v>201</v>
      </c>
      <c r="H52" s="44" t="s">
        <v>109</v>
      </c>
      <c r="I52" s="44" t="s">
        <v>110</v>
      </c>
      <c r="J52" s="44" t="s">
        <v>113</v>
      </c>
      <c r="K52" s="44"/>
      <c r="L52" s="46">
        <f>L53+L57+L63+L69</f>
        <v>4421.7099999999991</v>
      </c>
      <c r="M52" s="59"/>
      <c r="N52" s="75"/>
      <c r="O52" s="18"/>
    </row>
    <row r="53" spans="1:15" ht="12.75" customHeight="1">
      <c r="A53" s="12"/>
      <c r="B53" s="50" t="s">
        <v>69</v>
      </c>
      <c r="C53" s="43">
        <v>992</v>
      </c>
      <c r="D53" s="36" t="s">
        <v>10</v>
      </c>
      <c r="E53" s="36" t="s">
        <v>25</v>
      </c>
      <c r="F53" s="34" t="s">
        <v>139</v>
      </c>
      <c r="G53" s="34" t="s">
        <v>201</v>
      </c>
      <c r="H53" s="34" t="s">
        <v>118</v>
      </c>
      <c r="I53" s="34" t="s">
        <v>110</v>
      </c>
      <c r="J53" s="34" t="s">
        <v>113</v>
      </c>
      <c r="K53" s="44"/>
      <c r="L53" s="46">
        <f>L54</f>
        <v>340</v>
      </c>
      <c r="M53" s="59"/>
      <c r="N53" s="60"/>
    </row>
    <row r="54" spans="1:15" ht="12.75" customHeight="1">
      <c r="A54" s="12"/>
      <c r="B54" s="50" t="s">
        <v>225</v>
      </c>
      <c r="C54" s="43">
        <v>992</v>
      </c>
      <c r="D54" s="36" t="s">
        <v>10</v>
      </c>
      <c r="E54" s="36" t="s">
        <v>25</v>
      </c>
      <c r="F54" s="34" t="s">
        <v>226</v>
      </c>
      <c r="G54" s="34"/>
      <c r="H54" s="34"/>
      <c r="I54" s="34"/>
      <c r="J54" s="34"/>
      <c r="K54" s="44"/>
      <c r="L54" s="46">
        <f>L55</f>
        <v>340</v>
      </c>
      <c r="M54" s="59"/>
      <c r="N54" s="60"/>
    </row>
    <row r="55" spans="1:15" ht="42" customHeight="1">
      <c r="A55" s="12"/>
      <c r="B55" s="62" t="s">
        <v>94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110</v>
      </c>
      <c r="J55" s="77">
        <v>10020</v>
      </c>
      <c r="K55" s="44"/>
      <c r="L55" s="46">
        <f>L56</f>
        <v>340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110</v>
      </c>
      <c r="J56" s="77">
        <v>10020</v>
      </c>
      <c r="K56" s="44" t="s">
        <v>14</v>
      </c>
      <c r="L56" s="46">
        <f>240+200-100</f>
        <v>340</v>
      </c>
      <c r="M56" s="59"/>
      <c r="N56" s="61"/>
    </row>
    <row r="57" spans="1:15" ht="15.75" customHeight="1">
      <c r="A57" s="12"/>
      <c r="B57" s="42" t="s">
        <v>71</v>
      </c>
      <c r="C57" s="43">
        <v>992</v>
      </c>
      <c r="D57" s="36" t="s">
        <v>10</v>
      </c>
      <c r="E57" s="36" t="s">
        <v>25</v>
      </c>
      <c r="F57" s="34" t="s">
        <v>140</v>
      </c>
      <c r="G57" s="34" t="s">
        <v>201</v>
      </c>
      <c r="H57" s="34" t="s">
        <v>120</v>
      </c>
      <c r="I57" s="34" t="s">
        <v>110</v>
      </c>
      <c r="J57" s="34" t="s">
        <v>113</v>
      </c>
      <c r="K57" s="44"/>
      <c r="L57" s="46">
        <f>L58</f>
        <v>1656.2</v>
      </c>
      <c r="M57" s="59"/>
      <c r="N57" s="61"/>
    </row>
    <row r="58" spans="1:15" ht="40.5" customHeight="1">
      <c r="A58" s="12"/>
      <c r="B58" s="42" t="s">
        <v>228</v>
      </c>
      <c r="C58" s="43">
        <v>992</v>
      </c>
      <c r="D58" s="36" t="s">
        <v>10</v>
      </c>
      <c r="E58" s="36" t="s">
        <v>25</v>
      </c>
      <c r="F58" s="34" t="s">
        <v>229</v>
      </c>
      <c r="G58" s="34"/>
      <c r="H58" s="34"/>
      <c r="I58" s="34"/>
      <c r="J58" s="34"/>
      <c r="K58" s="44"/>
      <c r="L58" s="46">
        <f>L59</f>
        <v>1656.2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230</v>
      </c>
      <c r="G59" s="34" t="s">
        <v>201</v>
      </c>
      <c r="H59" s="34" t="s">
        <v>120</v>
      </c>
      <c r="I59" s="34" t="s">
        <v>110</v>
      </c>
      <c r="J59" s="34" t="s">
        <v>122</v>
      </c>
      <c r="K59" s="44"/>
      <c r="L59" s="46">
        <f>L60+L61+L62</f>
        <v>1656.2</v>
      </c>
      <c r="M59" s="59"/>
      <c r="N59" s="76"/>
    </row>
    <row r="60" spans="1:15" ht="16.5" customHeight="1">
      <c r="A60" s="12"/>
      <c r="B60" s="42" t="s">
        <v>121</v>
      </c>
      <c r="C60" s="43">
        <v>992</v>
      </c>
      <c r="D60" s="33" t="s">
        <v>10</v>
      </c>
      <c r="E60" s="47" t="s">
        <v>25</v>
      </c>
      <c r="F60" s="34" t="s">
        <v>230</v>
      </c>
      <c r="G60" s="34" t="s">
        <v>201</v>
      </c>
      <c r="H60" s="34" t="s">
        <v>120</v>
      </c>
      <c r="I60" s="34" t="s">
        <v>110</v>
      </c>
      <c r="J60" s="34" t="s">
        <v>122</v>
      </c>
      <c r="K60" s="44" t="s">
        <v>26</v>
      </c>
      <c r="L60" s="46">
        <f>1356.9+84.1+25.4</f>
        <v>1466.4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230</v>
      </c>
      <c r="G61" s="34" t="s">
        <v>201</v>
      </c>
      <c r="H61" s="34" t="s">
        <v>120</v>
      </c>
      <c r="I61" s="34" t="s">
        <v>110</v>
      </c>
      <c r="J61" s="34" t="s">
        <v>122</v>
      </c>
      <c r="K61" s="44" t="s">
        <v>14</v>
      </c>
      <c r="L61" s="46">
        <f>209+10-32.2</f>
        <v>186.8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230</v>
      </c>
      <c r="G62" s="34" t="s">
        <v>201</v>
      </c>
      <c r="H62" s="34" t="s">
        <v>120</v>
      </c>
      <c r="I62" s="34" t="s">
        <v>110</v>
      </c>
      <c r="J62" s="34" t="s">
        <v>122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72</v>
      </c>
      <c r="C63" s="43">
        <v>992</v>
      </c>
      <c r="D63" s="33" t="s">
        <v>10</v>
      </c>
      <c r="E63" s="47" t="s">
        <v>25</v>
      </c>
      <c r="F63" s="34" t="s">
        <v>231</v>
      </c>
      <c r="G63" s="34" t="s">
        <v>201</v>
      </c>
      <c r="H63" s="34" t="s">
        <v>123</v>
      </c>
      <c r="I63" s="34" t="s">
        <v>110</v>
      </c>
      <c r="J63" s="34" t="s">
        <v>113</v>
      </c>
      <c r="K63" s="44"/>
      <c r="L63" s="46">
        <f>L64</f>
        <v>2291.1099999999997</v>
      </c>
      <c r="M63" s="59"/>
      <c r="N63" s="61"/>
    </row>
    <row r="64" spans="1:15" ht="37.5" customHeight="1">
      <c r="A64" s="12"/>
      <c r="B64" s="42" t="s">
        <v>234</v>
      </c>
      <c r="C64" s="43">
        <v>992</v>
      </c>
      <c r="D64" s="33" t="s">
        <v>10</v>
      </c>
      <c r="E64" s="47" t="s">
        <v>25</v>
      </c>
      <c r="F64" s="34" t="s">
        <v>233</v>
      </c>
      <c r="G64" s="34"/>
      <c r="H64" s="34"/>
      <c r="I64" s="34"/>
      <c r="J64" s="34"/>
      <c r="K64" s="44"/>
      <c r="L64" s="46">
        <f>L65</f>
        <v>2291.1099999999997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232</v>
      </c>
      <c r="G65" s="34" t="s">
        <v>201</v>
      </c>
      <c r="H65" s="34" t="s">
        <v>123</v>
      </c>
      <c r="I65" s="34" t="s">
        <v>110</v>
      </c>
      <c r="J65" s="34" t="s">
        <v>122</v>
      </c>
      <c r="K65" s="44"/>
      <c r="L65" s="46">
        <f>L66+L67+L68</f>
        <v>2291.1099999999997</v>
      </c>
      <c r="M65" s="59"/>
      <c r="N65" s="61"/>
    </row>
    <row r="66" spans="1:14">
      <c r="A66" s="12"/>
      <c r="B66" s="42" t="s">
        <v>121</v>
      </c>
      <c r="C66" s="43">
        <v>992</v>
      </c>
      <c r="D66" s="33" t="s">
        <v>10</v>
      </c>
      <c r="E66" s="47" t="s">
        <v>25</v>
      </c>
      <c r="F66" s="34" t="s">
        <v>232</v>
      </c>
      <c r="G66" s="34" t="s">
        <v>201</v>
      </c>
      <c r="H66" s="34" t="s">
        <v>123</v>
      </c>
      <c r="I66" s="34" t="s">
        <v>110</v>
      </c>
      <c r="J66" s="34" t="s">
        <v>122</v>
      </c>
      <c r="K66" s="44" t="s">
        <v>26</v>
      </c>
      <c r="L66" s="46">
        <f>1668.545+24.215+7.35</f>
        <v>1700.11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232</v>
      </c>
      <c r="G67" s="34" t="s">
        <v>201</v>
      </c>
      <c r="H67" s="34" t="s">
        <v>123</v>
      </c>
      <c r="I67" s="34" t="s">
        <v>110</v>
      </c>
      <c r="J67" s="34" t="s">
        <v>122</v>
      </c>
      <c r="K67" s="44" t="s">
        <v>14</v>
      </c>
      <c r="L67" s="46">
        <f>559+20</f>
        <v>579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232</v>
      </c>
      <c r="G68" s="34" t="s">
        <v>201</v>
      </c>
      <c r="H68" s="34" t="s">
        <v>123</v>
      </c>
      <c r="I68" s="34" t="s">
        <v>110</v>
      </c>
      <c r="J68" s="34" t="s">
        <v>122</v>
      </c>
      <c r="K68" s="44" t="s">
        <v>17</v>
      </c>
      <c r="L68" s="46">
        <v>12</v>
      </c>
    </row>
    <row r="69" spans="1:14" ht="25.5">
      <c r="A69" s="12"/>
      <c r="B69" s="42" t="s">
        <v>70</v>
      </c>
      <c r="C69" s="43">
        <v>992</v>
      </c>
      <c r="D69" s="36" t="s">
        <v>10</v>
      </c>
      <c r="E69" s="36" t="s">
        <v>25</v>
      </c>
      <c r="F69" s="34" t="s">
        <v>141</v>
      </c>
      <c r="G69" s="34" t="s">
        <v>201</v>
      </c>
      <c r="H69" s="34" t="s">
        <v>124</v>
      </c>
      <c r="I69" s="34" t="s">
        <v>110</v>
      </c>
      <c r="J69" s="34" t="s">
        <v>113</v>
      </c>
      <c r="K69" s="44"/>
      <c r="L69" s="46">
        <f>L70</f>
        <v>134.4</v>
      </c>
    </row>
    <row r="70" spans="1:14" ht="38.25">
      <c r="A70" s="12"/>
      <c r="B70" s="42" t="s">
        <v>238</v>
      </c>
      <c r="C70" s="43">
        <v>992</v>
      </c>
      <c r="D70" s="36" t="s">
        <v>10</v>
      </c>
      <c r="E70" s="36" t="s">
        <v>25</v>
      </c>
      <c r="F70" s="34" t="s">
        <v>237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235</v>
      </c>
      <c r="C71" s="43">
        <v>992</v>
      </c>
      <c r="D71" s="36" t="s">
        <v>10</v>
      </c>
      <c r="E71" s="36" t="s">
        <v>25</v>
      </c>
      <c r="F71" s="34" t="s">
        <v>236</v>
      </c>
      <c r="G71" s="34" t="s">
        <v>201</v>
      </c>
      <c r="H71" s="34" t="s">
        <v>124</v>
      </c>
      <c r="I71" s="34" t="s">
        <v>110</v>
      </c>
      <c r="J71" s="34" t="s">
        <v>108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236</v>
      </c>
      <c r="G72" s="34" t="s">
        <v>201</v>
      </c>
      <c r="H72" s="34" t="s">
        <v>124</v>
      </c>
      <c r="I72" s="34" t="s">
        <v>110</v>
      </c>
      <c r="J72" s="34" t="s">
        <v>108</v>
      </c>
      <c r="K72" s="44" t="s">
        <v>119</v>
      </c>
      <c r="L72" s="46">
        <v>134.4</v>
      </c>
    </row>
    <row r="73" spans="1:14" s="82" customFormat="1" ht="30" customHeight="1">
      <c r="A73" s="83"/>
      <c r="B73" s="84" t="s">
        <v>74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103.62</v>
      </c>
    </row>
    <row r="74" spans="1:14" s="82" customFormat="1" ht="30" customHeight="1">
      <c r="A74" s="83"/>
      <c r="B74" s="14" t="s">
        <v>224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103.62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110</v>
      </c>
      <c r="J75" s="48" t="s">
        <v>108</v>
      </c>
      <c r="K75" s="4"/>
      <c r="L75" s="70">
        <f>L76</f>
        <v>103.62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110</v>
      </c>
      <c r="J76" s="48" t="s">
        <v>108</v>
      </c>
      <c r="K76" s="48" t="s">
        <v>14</v>
      </c>
      <c r="L76" s="70">
        <f>75.62+28</f>
        <v>103.62</v>
      </c>
    </row>
    <row r="77" spans="1:14" ht="38.25">
      <c r="B77" s="42" t="s">
        <v>73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286.49800000000005</v>
      </c>
    </row>
    <row r="78" spans="1:14" ht="38.25">
      <c r="B78" s="42" t="s">
        <v>239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286.49800000000005</v>
      </c>
    </row>
    <row r="79" spans="1:14" ht="15.75" customHeight="1">
      <c r="B79" s="42" t="s">
        <v>125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110</v>
      </c>
      <c r="J79" s="34" t="s">
        <v>126</v>
      </c>
      <c r="K79" s="48"/>
      <c r="L79" s="71">
        <f>L80</f>
        <v>286.49800000000005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110</v>
      </c>
      <c r="J80" s="34" t="s">
        <v>126</v>
      </c>
      <c r="K80" s="48" t="s">
        <v>14</v>
      </c>
      <c r="L80" s="71">
        <f>150-4.837+32.935+108.4</f>
        <v>286.49800000000005</v>
      </c>
    </row>
    <row r="81" spans="1:12" ht="38.25">
      <c r="B81" s="42" t="s">
        <v>75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562</v>
      </c>
    </row>
    <row r="82" spans="1:12" ht="25.5">
      <c r="B82" s="42" t="s">
        <v>240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562</v>
      </c>
    </row>
    <row r="83" spans="1:12" ht="25.5">
      <c r="B83" s="42" t="s">
        <v>288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110</v>
      </c>
      <c r="J83" s="34" t="s">
        <v>127</v>
      </c>
      <c r="K83" s="48"/>
      <c r="L83" s="71">
        <f>L84</f>
        <v>562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110</v>
      </c>
      <c r="J84" s="34" t="s">
        <v>127</v>
      </c>
      <c r="K84" s="19">
        <v>240</v>
      </c>
      <c r="L84" s="71">
        <f>450+112</f>
        <v>562</v>
      </c>
    </row>
    <row r="85" spans="1:12" ht="27.75" customHeight="1">
      <c r="B85" s="42" t="s">
        <v>90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278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95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110</v>
      </c>
      <c r="J87" s="34" t="s">
        <v>128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110</v>
      </c>
      <c r="J88" s="34" t="s">
        <v>128</v>
      </c>
      <c r="K88" s="19">
        <v>240</v>
      </c>
      <c r="L88" s="71">
        <v>10</v>
      </c>
    </row>
    <row r="89" spans="1:12" ht="25.5">
      <c r="B89" s="42" t="s">
        <v>222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161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110</v>
      </c>
      <c r="J90" s="34" t="s">
        <v>133</v>
      </c>
      <c r="K90" s="19"/>
      <c r="L90" s="71">
        <f>L91</f>
        <v>2</v>
      </c>
    </row>
    <row r="91" spans="1:12" ht="25.5">
      <c r="B91" s="42" t="s">
        <v>281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162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110</v>
      </c>
      <c r="J92" s="34" t="s">
        <v>133</v>
      </c>
      <c r="K92" s="19">
        <v>240</v>
      </c>
      <c r="L92" s="71">
        <v>2</v>
      </c>
    </row>
    <row r="93" spans="1:12">
      <c r="B93" s="14" t="s">
        <v>112</v>
      </c>
      <c r="C93" s="43">
        <v>992</v>
      </c>
      <c r="D93" s="47" t="s">
        <v>10</v>
      </c>
      <c r="E93" s="47" t="s">
        <v>25</v>
      </c>
      <c r="F93" s="48" t="s">
        <v>191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307</v>
      </c>
      <c r="C94" s="43">
        <v>992</v>
      </c>
      <c r="D94" s="47" t="s">
        <v>10</v>
      </c>
      <c r="E94" s="47" t="s">
        <v>25</v>
      </c>
      <c r="F94" s="34" t="s">
        <v>308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308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112</v>
      </c>
      <c r="C98" s="43">
        <v>992</v>
      </c>
      <c r="D98" s="33" t="s">
        <v>12</v>
      </c>
      <c r="E98" s="33" t="s">
        <v>29</v>
      </c>
      <c r="F98" s="34" t="s">
        <v>191</v>
      </c>
      <c r="G98" s="34" t="s">
        <v>202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198</v>
      </c>
      <c r="G100" s="34" t="s">
        <v>206</v>
      </c>
      <c r="H100" s="34" t="s">
        <v>109</v>
      </c>
      <c r="I100" s="34" t="s">
        <v>110</v>
      </c>
      <c r="J100" s="34" t="s">
        <v>129</v>
      </c>
      <c r="K100" s="34"/>
      <c r="L100" s="46">
        <f>L101</f>
        <v>190.4</v>
      </c>
    </row>
    <row r="101" spans="1:12" ht="25.5">
      <c r="A101" s="12"/>
      <c r="B101" s="42" t="s">
        <v>111</v>
      </c>
      <c r="C101" s="43">
        <v>992</v>
      </c>
      <c r="D101" s="33" t="s">
        <v>12</v>
      </c>
      <c r="E101" s="33" t="s">
        <v>29</v>
      </c>
      <c r="F101" s="34" t="s">
        <v>198</v>
      </c>
      <c r="G101" s="34" t="s">
        <v>206</v>
      </c>
      <c r="H101" s="34" t="s">
        <v>109</v>
      </c>
      <c r="I101" s="34" t="s">
        <v>110</v>
      </c>
      <c r="J101" s="34" t="s">
        <v>129</v>
      </c>
      <c r="K101" s="34" t="s">
        <v>13</v>
      </c>
      <c r="L101" s="46">
        <v>190.4</v>
      </c>
    </row>
    <row r="102" spans="1:12">
      <c r="A102" s="11"/>
      <c r="B102" s="37" t="s">
        <v>31</v>
      </c>
      <c r="C102" s="43">
        <v>992</v>
      </c>
      <c r="D102" s="53" t="s">
        <v>29</v>
      </c>
      <c r="E102" s="53"/>
      <c r="F102" s="53"/>
      <c r="G102" s="53"/>
      <c r="H102" s="53"/>
      <c r="I102" s="53"/>
      <c r="J102" s="53"/>
      <c r="K102" s="54"/>
      <c r="L102" s="41">
        <f>L103+L108</f>
        <v>82.554000000000002</v>
      </c>
    </row>
    <row r="103" spans="1:12" ht="25.5">
      <c r="A103" s="12"/>
      <c r="B103" s="14" t="s">
        <v>32</v>
      </c>
      <c r="C103" s="43">
        <v>992</v>
      </c>
      <c r="D103" s="33" t="s">
        <v>29</v>
      </c>
      <c r="E103" s="33" t="s">
        <v>33</v>
      </c>
      <c r="F103" s="33"/>
      <c r="G103" s="33"/>
      <c r="H103" s="33"/>
      <c r="I103" s="33"/>
      <c r="J103" s="33"/>
      <c r="K103" s="34"/>
      <c r="L103" s="46">
        <f>L104</f>
        <v>10</v>
      </c>
    </row>
    <row r="104" spans="1:12" ht="26.25" customHeight="1">
      <c r="A104" s="12"/>
      <c r="B104" s="14" t="s">
        <v>99</v>
      </c>
      <c r="C104" s="43">
        <v>992</v>
      </c>
      <c r="D104" s="33" t="s">
        <v>29</v>
      </c>
      <c r="E104" s="33" t="s">
        <v>33</v>
      </c>
      <c r="F104" s="34" t="s">
        <v>142</v>
      </c>
      <c r="G104" s="34" t="s">
        <v>207</v>
      </c>
      <c r="H104" s="33"/>
      <c r="I104" s="34"/>
      <c r="J104" s="34"/>
      <c r="K104" s="34"/>
      <c r="L104" s="46">
        <f>L105</f>
        <v>10</v>
      </c>
    </row>
    <row r="105" spans="1:12" ht="25.5">
      <c r="A105" s="12"/>
      <c r="B105" s="14" t="s">
        <v>130</v>
      </c>
      <c r="C105" s="43">
        <v>992</v>
      </c>
      <c r="D105" s="33" t="s">
        <v>29</v>
      </c>
      <c r="E105" s="33" t="s">
        <v>33</v>
      </c>
      <c r="F105" s="34" t="s">
        <v>163</v>
      </c>
      <c r="G105" s="34" t="s">
        <v>207</v>
      </c>
      <c r="H105" s="34" t="s">
        <v>114</v>
      </c>
      <c r="I105" s="34" t="s">
        <v>110</v>
      </c>
      <c r="J105" s="34"/>
      <c r="K105" s="34"/>
      <c r="L105" s="46">
        <f>L106</f>
        <v>10</v>
      </c>
    </row>
    <row r="106" spans="1:12" ht="25.5">
      <c r="A106" s="12"/>
      <c r="B106" s="42" t="s">
        <v>144</v>
      </c>
      <c r="C106" s="43">
        <v>992</v>
      </c>
      <c r="D106" s="33" t="s">
        <v>29</v>
      </c>
      <c r="E106" s="33" t="s">
        <v>33</v>
      </c>
      <c r="F106" s="34" t="s">
        <v>241</v>
      </c>
      <c r="G106" s="34" t="s">
        <v>207</v>
      </c>
      <c r="H106" s="34" t="s">
        <v>114</v>
      </c>
      <c r="I106" s="34" t="s">
        <v>110</v>
      </c>
      <c r="J106" s="34" t="s">
        <v>131</v>
      </c>
      <c r="K106" s="34"/>
      <c r="L106" s="46">
        <f>L107</f>
        <v>10</v>
      </c>
    </row>
    <row r="107" spans="1:12" ht="25.5">
      <c r="A107" s="12"/>
      <c r="B107" s="42" t="s">
        <v>57</v>
      </c>
      <c r="C107" s="43">
        <v>992</v>
      </c>
      <c r="D107" s="33" t="s">
        <v>29</v>
      </c>
      <c r="E107" s="33" t="s">
        <v>33</v>
      </c>
      <c r="F107" s="34" t="s">
        <v>241</v>
      </c>
      <c r="G107" s="34" t="s">
        <v>207</v>
      </c>
      <c r="H107" s="34" t="s">
        <v>114</v>
      </c>
      <c r="I107" s="34" t="s">
        <v>110</v>
      </c>
      <c r="J107" s="34" t="s">
        <v>131</v>
      </c>
      <c r="K107" s="34" t="s">
        <v>14</v>
      </c>
      <c r="L107" s="46">
        <v>10</v>
      </c>
    </row>
    <row r="108" spans="1:12" ht="25.5">
      <c r="A108" s="12"/>
      <c r="B108" s="14" t="s">
        <v>34</v>
      </c>
      <c r="C108" s="43">
        <v>992</v>
      </c>
      <c r="D108" s="33" t="s">
        <v>29</v>
      </c>
      <c r="E108" s="33" t="s">
        <v>35</v>
      </c>
      <c r="F108" s="33"/>
      <c r="G108" s="33"/>
      <c r="H108" s="33"/>
      <c r="I108" s="34"/>
      <c r="J108" s="34"/>
      <c r="K108" s="34"/>
      <c r="L108" s="46">
        <f>L109+L121</f>
        <v>72.554000000000002</v>
      </c>
    </row>
    <row r="109" spans="1:12" ht="29.25" customHeight="1">
      <c r="A109" s="12"/>
      <c r="B109" s="14" t="s">
        <v>100</v>
      </c>
      <c r="C109" s="43">
        <v>992</v>
      </c>
      <c r="D109" s="33" t="s">
        <v>29</v>
      </c>
      <c r="E109" s="33" t="s">
        <v>35</v>
      </c>
      <c r="F109" s="34" t="s">
        <v>142</v>
      </c>
      <c r="G109" s="34" t="s">
        <v>207</v>
      </c>
      <c r="H109" s="34"/>
      <c r="I109" s="34"/>
      <c r="J109" s="34"/>
      <c r="K109" s="34"/>
      <c r="L109" s="46">
        <f>L110+L113+L117</f>
        <v>67.554000000000002</v>
      </c>
    </row>
    <row r="110" spans="1:12" s="82" customFormat="1" ht="25.5">
      <c r="A110" s="79"/>
      <c r="B110" s="14" t="s">
        <v>76</v>
      </c>
      <c r="C110" s="80">
        <v>992</v>
      </c>
      <c r="D110" s="47" t="s">
        <v>29</v>
      </c>
      <c r="E110" s="47" t="s">
        <v>35</v>
      </c>
      <c r="F110" s="48" t="s">
        <v>263</v>
      </c>
      <c r="G110" s="48" t="s">
        <v>207</v>
      </c>
      <c r="H110" s="48" t="s">
        <v>118</v>
      </c>
      <c r="I110" s="48" t="s">
        <v>110</v>
      </c>
      <c r="J110" s="48"/>
      <c r="K110" s="48"/>
      <c r="L110" s="81">
        <f>L112</f>
        <v>49.553999999999995</v>
      </c>
    </row>
    <row r="111" spans="1:12" s="82" customFormat="1">
      <c r="A111" s="79"/>
      <c r="B111" s="14" t="s">
        <v>101</v>
      </c>
      <c r="C111" s="80">
        <v>992</v>
      </c>
      <c r="D111" s="47" t="s">
        <v>29</v>
      </c>
      <c r="E111" s="47" t="s">
        <v>35</v>
      </c>
      <c r="F111" s="48" t="s">
        <v>287</v>
      </c>
      <c r="G111" s="48" t="s">
        <v>207</v>
      </c>
      <c r="H111" s="48" t="s">
        <v>118</v>
      </c>
      <c r="I111" s="48" t="s">
        <v>110</v>
      </c>
      <c r="J111" s="48" t="s">
        <v>132</v>
      </c>
      <c r="K111" s="48"/>
      <c r="L111" s="81">
        <f>L110</f>
        <v>49.553999999999995</v>
      </c>
    </row>
    <row r="112" spans="1:12" s="82" customFormat="1" ht="25.5">
      <c r="A112" s="79"/>
      <c r="B112" s="14" t="s">
        <v>57</v>
      </c>
      <c r="C112" s="80">
        <v>992</v>
      </c>
      <c r="D112" s="47" t="s">
        <v>29</v>
      </c>
      <c r="E112" s="47" t="s">
        <v>35</v>
      </c>
      <c r="F112" s="48" t="s">
        <v>287</v>
      </c>
      <c r="G112" s="48" t="s">
        <v>207</v>
      </c>
      <c r="H112" s="48" t="s">
        <v>118</v>
      </c>
      <c r="I112" s="48" t="s">
        <v>110</v>
      </c>
      <c r="J112" s="48" t="s">
        <v>132</v>
      </c>
      <c r="K112" s="48" t="s">
        <v>14</v>
      </c>
      <c r="L112" s="81">
        <f>16+87.243-53.689</f>
        <v>49.553999999999995</v>
      </c>
    </row>
    <row r="113" spans="1:12" ht="38.25">
      <c r="A113" s="12"/>
      <c r="B113" s="14" t="s">
        <v>77</v>
      </c>
      <c r="C113" s="43">
        <v>992</v>
      </c>
      <c r="D113" s="33" t="s">
        <v>29</v>
      </c>
      <c r="E113" s="33" t="s">
        <v>35</v>
      </c>
      <c r="F113" s="34" t="s">
        <v>164</v>
      </c>
      <c r="G113" s="34" t="s">
        <v>207</v>
      </c>
      <c r="H113" s="34" t="s">
        <v>120</v>
      </c>
      <c r="I113" s="34" t="s">
        <v>110</v>
      </c>
      <c r="J113" s="34"/>
      <c r="K113" s="34"/>
      <c r="L113" s="46">
        <f>L114</f>
        <v>8</v>
      </c>
    </row>
    <row r="114" spans="1:12" ht="38.25">
      <c r="A114" s="12"/>
      <c r="B114" s="14" t="s">
        <v>242</v>
      </c>
      <c r="C114" s="43">
        <v>992</v>
      </c>
      <c r="D114" s="33" t="s">
        <v>29</v>
      </c>
      <c r="E114" s="33" t="s">
        <v>35</v>
      </c>
      <c r="F114" s="34" t="s">
        <v>243</v>
      </c>
      <c r="G114" s="34"/>
      <c r="H114" s="34"/>
      <c r="I114" s="34"/>
      <c r="J114" s="34"/>
      <c r="K114" s="34"/>
      <c r="L114" s="46">
        <f>L115</f>
        <v>8</v>
      </c>
    </row>
    <row r="115" spans="1:12" ht="25.5">
      <c r="A115" s="12"/>
      <c r="B115" s="14" t="s">
        <v>143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 t="s">
        <v>207</v>
      </c>
      <c r="H115" s="34" t="s">
        <v>120</v>
      </c>
      <c r="I115" s="34" t="s">
        <v>110</v>
      </c>
      <c r="J115" s="34" t="s">
        <v>133</v>
      </c>
      <c r="K115" s="34"/>
      <c r="L115" s="46">
        <f>L116</f>
        <v>8</v>
      </c>
    </row>
    <row r="116" spans="1:12" ht="25.5">
      <c r="A116" s="12"/>
      <c r="B116" s="42" t="s">
        <v>57</v>
      </c>
      <c r="C116" s="43">
        <v>992</v>
      </c>
      <c r="D116" s="33" t="s">
        <v>29</v>
      </c>
      <c r="E116" s="33" t="s">
        <v>35</v>
      </c>
      <c r="F116" s="34" t="s">
        <v>244</v>
      </c>
      <c r="G116" s="34" t="s">
        <v>207</v>
      </c>
      <c r="H116" s="34" t="s">
        <v>120</v>
      </c>
      <c r="I116" s="34" t="s">
        <v>110</v>
      </c>
      <c r="J116" s="34" t="s">
        <v>133</v>
      </c>
      <c r="K116" s="34" t="s">
        <v>14</v>
      </c>
      <c r="L116" s="46">
        <v>8</v>
      </c>
    </row>
    <row r="117" spans="1:12" ht="25.5" customHeight="1">
      <c r="A117" s="12"/>
      <c r="B117" s="14" t="s">
        <v>78</v>
      </c>
      <c r="C117" s="43">
        <v>992</v>
      </c>
      <c r="D117" s="33" t="s">
        <v>29</v>
      </c>
      <c r="E117" s="33" t="s">
        <v>35</v>
      </c>
      <c r="F117" s="34" t="s">
        <v>165</v>
      </c>
      <c r="G117" s="34" t="s">
        <v>207</v>
      </c>
      <c r="H117" s="34" t="s">
        <v>123</v>
      </c>
      <c r="I117" s="34" t="s">
        <v>110</v>
      </c>
      <c r="J117" s="34"/>
      <c r="K117" s="34"/>
      <c r="L117" s="46">
        <f>L120</f>
        <v>10</v>
      </c>
    </row>
    <row r="118" spans="1:12" ht="24.75" customHeight="1">
      <c r="A118" s="12"/>
      <c r="B118" s="14" t="s">
        <v>246</v>
      </c>
      <c r="C118" s="43">
        <v>992</v>
      </c>
      <c r="D118" s="33" t="s">
        <v>29</v>
      </c>
      <c r="E118" s="33" t="s">
        <v>35</v>
      </c>
      <c r="F118" s="34" t="s">
        <v>248</v>
      </c>
      <c r="G118" s="34" t="s">
        <v>207</v>
      </c>
      <c r="H118" s="34" t="s">
        <v>123</v>
      </c>
      <c r="I118" s="34" t="s">
        <v>110</v>
      </c>
      <c r="J118" s="34" t="s">
        <v>134</v>
      </c>
      <c r="K118" s="34"/>
      <c r="L118" s="46">
        <f>L119</f>
        <v>10</v>
      </c>
    </row>
    <row r="119" spans="1:12" ht="24.75" customHeight="1">
      <c r="A119" s="12"/>
      <c r="B119" s="14" t="s">
        <v>245</v>
      </c>
      <c r="C119" s="43">
        <v>992</v>
      </c>
      <c r="D119" s="33" t="s">
        <v>29</v>
      </c>
      <c r="E119" s="33" t="s">
        <v>35</v>
      </c>
      <c r="F119" s="34" t="s">
        <v>247</v>
      </c>
      <c r="G119" s="34"/>
      <c r="H119" s="34"/>
      <c r="I119" s="34"/>
      <c r="J119" s="34"/>
      <c r="K119" s="34"/>
      <c r="L119" s="46">
        <f>L120</f>
        <v>10</v>
      </c>
    </row>
    <row r="120" spans="1:12" ht="25.5">
      <c r="A120" s="12"/>
      <c r="B120" s="42" t="s">
        <v>57</v>
      </c>
      <c r="C120" s="43">
        <v>992</v>
      </c>
      <c r="D120" s="33" t="s">
        <v>29</v>
      </c>
      <c r="E120" s="33" t="s">
        <v>35</v>
      </c>
      <c r="F120" s="34" t="s">
        <v>166</v>
      </c>
      <c r="G120" s="34" t="s">
        <v>207</v>
      </c>
      <c r="H120" s="34" t="s">
        <v>123</v>
      </c>
      <c r="I120" s="34" t="s">
        <v>110</v>
      </c>
      <c r="J120" s="34" t="s">
        <v>134</v>
      </c>
      <c r="K120" s="34" t="s">
        <v>14</v>
      </c>
      <c r="L120" s="46">
        <v>10</v>
      </c>
    </row>
    <row r="121" spans="1:12" ht="25.5">
      <c r="A121" s="12"/>
      <c r="B121" s="42" t="s">
        <v>79</v>
      </c>
      <c r="C121" s="43">
        <v>992</v>
      </c>
      <c r="D121" s="33" t="s">
        <v>29</v>
      </c>
      <c r="E121" s="33" t="s">
        <v>35</v>
      </c>
      <c r="F121" s="34" t="s">
        <v>146</v>
      </c>
      <c r="G121" s="34" t="s">
        <v>208</v>
      </c>
      <c r="H121" s="33"/>
      <c r="I121" s="33"/>
      <c r="J121" s="33"/>
      <c r="K121" s="34"/>
      <c r="L121" s="46">
        <f>L122</f>
        <v>5</v>
      </c>
    </row>
    <row r="122" spans="1:12" ht="28.5" customHeight="1">
      <c r="A122" s="12"/>
      <c r="B122" s="42" t="s">
        <v>305</v>
      </c>
      <c r="C122" s="43">
        <v>992</v>
      </c>
      <c r="D122" s="33" t="s">
        <v>29</v>
      </c>
      <c r="E122" s="33" t="s">
        <v>35</v>
      </c>
      <c r="F122" s="34" t="s">
        <v>249</v>
      </c>
      <c r="G122" s="34"/>
      <c r="H122" s="33"/>
      <c r="I122" s="33"/>
      <c r="J122" s="33"/>
      <c r="K122" s="34"/>
      <c r="L122" s="46">
        <f>L123</f>
        <v>5</v>
      </c>
    </row>
    <row r="123" spans="1:12" ht="25.5" customHeight="1">
      <c r="A123" s="12"/>
      <c r="B123" s="42" t="s">
        <v>306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 t="s">
        <v>208</v>
      </c>
      <c r="H123" s="33" t="s">
        <v>109</v>
      </c>
      <c r="I123" s="33" t="s">
        <v>110</v>
      </c>
      <c r="J123" s="33" t="s">
        <v>135</v>
      </c>
      <c r="K123" s="34"/>
      <c r="L123" s="46">
        <f>L124</f>
        <v>5</v>
      </c>
    </row>
    <row r="124" spans="1:12" ht="25.5">
      <c r="A124" s="12"/>
      <c r="B124" s="42" t="s">
        <v>57</v>
      </c>
      <c r="C124" s="43">
        <v>992</v>
      </c>
      <c r="D124" s="33" t="s">
        <v>29</v>
      </c>
      <c r="E124" s="33" t="s">
        <v>35</v>
      </c>
      <c r="F124" s="34" t="s">
        <v>250</v>
      </c>
      <c r="G124" s="34" t="s">
        <v>208</v>
      </c>
      <c r="H124" s="33" t="s">
        <v>109</v>
      </c>
      <c r="I124" s="33" t="s">
        <v>110</v>
      </c>
      <c r="J124" s="33" t="s">
        <v>135</v>
      </c>
      <c r="K124" s="34" t="s">
        <v>14</v>
      </c>
      <c r="L124" s="46">
        <f>1+4</f>
        <v>5</v>
      </c>
    </row>
    <row r="125" spans="1:12">
      <c r="A125" s="11"/>
      <c r="B125" s="37" t="s">
        <v>36</v>
      </c>
      <c r="C125" s="43">
        <v>992</v>
      </c>
      <c r="D125" s="53" t="s">
        <v>15</v>
      </c>
      <c r="E125" s="53"/>
      <c r="F125" s="53"/>
      <c r="G125" s="53"/>
      <c r="H125" s="53"/>
      <c r="I125" s="53"/>
      <c r="J125" s="53"/>
      <c r="K125" s="54"/>
      <c r="L125" s="55">
        <f>L126+L137</f>
        <v>7372.7629999999999</v>
      </c>
    </row>
    <row r="126" spans="1:12" s="82" customFormat="1">
      <c r="A126" s="79"/>
      <c r="B126" s="14" t="s">
        <v>37</v>
      </c>
      <c r="C126" s="80">
        <v>992</v>
      </c>
      <c r="D126" s="47" t="s">
        <v>15</v>
      </c>
      <c r="E126" s="47" t="s">
        <v>33</v>
      </c>
      <c r="F126" s="47"/>
      <c r="G126" s="47"/>
      <c r="H126" s="47"/>
      <c r="I126" s="47"/>
      <c r="J126" s="47"/>
      <c r="K126" s="48"/>
      <c r="L126" s="81">
        <f>L127+L133</f>
        <v>6319.7629999999999</v>
      </c>
    </row>
    <row r="127" spans="1:12" s="82" customFormat="1" ht="43.5" customHeight="1">
      <c r="A127" s="79"/>
      <c r="B127" s="14" t="s">
        <v>145</v>
      </c>
      <c r="C127" s="80">
        <v>992</v>
      </c>
      <c r="D127" s="47" t="s">
        <v>15</v>
      </c>
      <c r="E127" s="47" t="s">
        <v>33</v>
      </c>
      <c r="F127" s="48" t="s">
        <v>149</v>
      </c>
      <c r="G127" s="48" t="s">
        <v>209</v>
      </c>
      <c r="H127" s="47"/>
      <c r="I127" s="47"/>
      <c r="J127" s="47"/>
      <c r="K127" s="48"/>
      <c r="L127" s="81">
        <f>L128</f>
        <v>6219.7629999999999</v>
      </c>
    </row>
    <row r="128" spans="1:12" s="82" customFormat="1" ht="40.5" customHeight="1">
      <c r="A128" s="79"/>
      <c r="B128" s="14" t="s">
        <v>257</v>
      </c>
      <c r="C128" s="80">
        <v>992</v>
      </c>
      <c r="D128" s="47" t="s">
        <v>15</v>
      </c>
      <c r="E128" s="47" t="s">
        <v>33</v>
      </c>
      <c r="F128" s="48" t="s">
        <v>258</v>
      </c>
      <c r="G128" s="48"/>
      <c r="H128" s="47"/>
      <c r="I128" s="47"/>
      <c r="J128" s="47"/>
      <c r="K128" s="48"/>
      <c r="L128" s="81">
        <f>L129+L131</f>
        <v>6219.7629999999999</v>
      </c>
    </row>
    <row r="129" spans="1:12" s="82" customFormat="1">
      <c r="A129" s="79"/>
      <c r="B129" s="64" t="s">
        <v>96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 t="s">
        <v>209</v>
      </c>
      <c r="H129" s="47" t="s">
        <v>109</v>
      </c>
      <c r="I129" s="47" t="s">
        <v>110</v>
      </c>
      <c r="J129" s="47" t="s">
        <v>180</v>
      </c>
      <c r="K129" s="48"/>
      <c r="L129" s="81">
        <f>L130</f>
        <v>5369.7629999999999</v>
      </c>
    </row>
    <row r="130" spans="1:12" s="82" customFormat="1" ht="25.5">
      <c r="A130" s="79"/>
      <c r="B130" s="14" t="s">
        <v>57</v>
      </c>
      <c r="C130" s="80">
        <v>992</v>
      </c>
      <c r="D130" s="47" t="s">
        <v>15</v>
      </c>
      <c r="E130" s="47" t="s">
        <v>33</v>
      </c>
      <c r="F130" s="48" t="s">
        <v>259</v>
      </c>
      <c r="G130" s="48" t="s">
        <v>209</v>
      </c>
      <c r="H130" s="47" t="s">
        <v>109</v>
      </c>
      <c r="I130" s="47" t="s">
        <v>110</v>
      </c>
      <c r="J130" s="47" t="s">
        <v>180</v>
      </c>
      <c r="K130" s="48" t="s">
        <v>14</v>
      </c>
      <c r="L130" s="81">
        <f>3963.063+533.7+1723-850</f>
        <v>5369.7629999999999</v>
      </c>
    </row>
    <row r="131" spans="1:12" s="82" customFormat="1" ht="25.5">
      <c r="A131" s="79"/>
      <c r="B131" s="64" t="s">
        <v>331</v>
      </c>
      <c r="C131" s="80">
        <v>992</v>
      </c>
      <c r="D131" s="47" t="s">
        <v>15</v>
      </c>
      <c r="E131" s="47" t="s">
        <v>33</v>
      </c>
      <c r="F131" s="34" t="s">
        <v>332</v>
      </c>
      <c r="G131" s="48" t="s">
        <v>209</v>
      </c>
      <c r="H131" s="47" t="s">
        <v>109</v>
      </c>
      <c r="I131" s="47" t="s">
        <v>110</v>
      </c>
      <c r="J131" s="47" t="s">
        <v>180</v>
      </c>
      <c r="K131" s="48"/>
      <c r="L131" s="81">
        <f>L132</f>
        <v>850</v>
      </c>
    </row>
    <row r="132" spans="1:12" s="82" customFormat="1" ht="25.5">
      <c r="A132" s="79"/>
      <c r="B132" s="14" t="s">
        <v>57</v>
      </c>
      <c r="C132" s="80">
        <v>992</v>
      </c>
      <c r="D132" s="47" t="s">
        <v>15</v>
      </c>
      <c r="E132" s="47" t="s">
        <v>33</v>
      </c>
      <c r="F132" s="34" t="s">
        <v>332</v>
      </c>
      <c r="G132" s="48" t="s">
        <v>209</v>
      </c>
      <c r="H132" s="47" t="s">
        <v>109</v>
      </c>
      <c r="I132" s="47" t="s">
        <v>110</v>
      </c>
      <c r="J132" s="47" t="s">
        <v>180</v>
      </c>
      <c r="K132" s="48" t="s">
        <v>14</v>
      </c>
      <c r="L132" s="81">
        <v>850</v>
      </c>
    </row>
    <row r="133" spans="1:12" s="82" customFormat="1" ht="38.25">
      <c r="A133" s="79"/>
      <c r="B133" s="14" t="s">
        <v>148</v>
      </c>
      <c r="C133" s="80">
        <v>992</v>
      </c>
      <c r="D133" s="47" t="s">
        <v>15</v>
      </c>
      <c r="E133" s="47" t="s">
        <v>33</v>
      </c>
      <c r="F133" s="48" t="s">
        <v>151</v>
      </c>
      <c r="G133" s="48" t="s">
        <v>210</v>
      </c>
      <c r="H133" s="47"/>
      <c r="I133" s="47"/>
      <c r="J133" s="47"/>
      <c r="K133" s="48"/>
      <c r="L133" s="81">
        <f>L134</f>
        <v>100</v>
      </c>
    </row>
    <row r="134" spans="1:12" s="82" customFormat="1" ht="38.25">
      <c r="A134" s="79"/>
      <c r="B134" s="14" t="s">
        <v>255</v>
      </c>
      <c r="C134" s="80">
        <v>992</v>
      </c>
      <c r="D134" s="47" t="s">
        <v>15</v>
      </c>
      <c r="E134" s="47" t="s">
        <v>33</v>
      </c>
      <c r="F134" s="48" t="s">
        <v>256</v>
      </c>
      <c r="G134" s="48"/>
      <c r="H134" s="47"/>
      <c r="I134" s="47"/>
      <c r="J134" s="47"/>
      <c r="K134" s="48"/>
      <c r="L134" s="81">
        <f>L135</f>
        <v>100</v>
      </c>
    </row>
    <row r="135" spans="1:12" s="82" customFormat="1" ht="18.75" customHeight="1">
      <c r="A135" s="79"/>
      <c r="B135" s="64" t="s">
        <v>279</v>
      </c>
      <c r="C135" s="80">
        <v>992</v>
      </c>
      <c r="D135" s="47" t="s">
        <v>15</v>
      </c>
      <c r="E135" s="47" t="s">
        <v>33</v>
      </c>
      <c r="F135" s="48" t="s">
        <v>266</v>
      </c>
      <c r="G135" s="48" t="s">
        <v>210</v>
      </c>
      <c r="H135" s="47" t="s">
        <v>109</v>
      </c>
      <c r="I135" s="47" t="s">
        <v>110</v>
      </c>
      <c r="J135" s="47" t="s">
        <v>180</v>
      </c>
      <c r="K135" s="48"/>
      <c r="L135" s="81">
        <f>L136</f>
        <v>100</v>
      </c>
    </row>
    <row r="136" spans="1:12" s="82" customFormat="1" ht="25.5">
      <c r="A136" s="79"/>
      <c r="B136" s="14" t="s">
        <v>57</v>
      </c>
      <c r="C136" s="80">
        <v>992</v>
      </c>
      <c r="D136" s="47" t="s">
        <v>15</v>
      </c>
      <c r="E136" s="47" t="s">
        <v>33</v>
      </c>
      <c r="F136" s="48" t="s">
        <v>266</v>
      </c>
      <c r="G136" s="48" t="s">
        <v>210</v>
      </c>
      <c r="H136" s="47" t="s">
        <v>109</v>
      </c>
      <c r="I136" s="47" t="s">
        <v>110</v>
      </c>
      <c r="J136" s="47" t="s">
        <v>180</v>
      </c>
      <c r="K136" s="48" t="s">
        <v>14</v>
      </c>
      <c r="L136" s="81">
        <f>100</f>
        <v>100</v>
      </c>
    </row>
    <row r="137" spans="1:12" s="82" customFormat="1">
      <c r="A137" s="79"/>
      <c r="B137" s="14" t="s">
        <v>38</v>
      </c>
      <c r="C137" s="80">
        <v>992</v>
      </c>
      <c r="D137" s="50" t="s">
        <v>15</v>
      </c>
      <c r="E137" s="50" t="s">
        <v>39</v>
      </c>
      <c r="F137" s="48"/>
      <c r="G137" s="48"/>
      <c r="H137" s="47"/>
      <c r="I137" s="47"/>
      <c r="J137" s="47"/>
      <c r="K137" s="48"/>
      <c r="L137" s="81">
        <f>L141+L148+L145+L138</f>
        <v>1053</v>
      </c>
    </row>
    <row r="138" spans="1:12" s="82" customFormat="1">
      <c r="A138" s="79"/>
      <c r="B138" s="14" t="s">
        <v>112</v>
      </c>
      <c r="C138" s="80">
        <v>992</v>
      </c>
      <c r="D138" s="50" t="s">
        <v>15</v>
      </c>
      <c r="E138" s="50" t="s">
        <v>39</v>
      </c>
      <c r="F138" s="48" t="s">
        <v>191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309</v>
      </c>
      <c r="C139" s="80">
        <v>992</v>
      </c>
      <c r="D139" s="50" t="s">
        <v>15</v>
      </c>
      <c r="E139" s="50" t="s">
        <v>39</v>
      </c>
      <c r="F139" s="34" t="s">
        <v>310</v>
      </c>
      <c r="G139" s="48"/>
      <c r="H139" s="47"/>
      <c r="I139" s="47"/>
      <c r="J139" s="47"/>
      <c r="K139" s="48"/>
      <c r="L139" s="81">
        <f>L140</f>
        <v>349</v>
      </c>
    </row>
    <row r="140" spans="1:12" s="82" customFormat="1" ht="25.5">
      <c r="A140" s="79"/>
      <c r="B140" s="42" t="s">
        <v>57</v>
      </c>
      <c r="C140" s="80">
        <v>992</v>
      </c>
      <c r="D140" s="50" t="s">
        <v>15</v>
      </c>
      <c r="E140" s="50" t="s">
        <v>39</v>
      </c>
      <c r="F140" s="34" t="s">
        <v>311</v>
      </c>
      <c r="G140" s="48"/>
      <c r="H140" s="47"/>
      <c r="I140" s="47"/>
      <c r="J140" s="47"/>
      <c r="K140" s="48" t="s">
        <v>14</v>
      </c>
      <c r="L140" s="81">
        <v>349</v>
      </c>
    </row>
    <row r="141" spans="1:12" s="82" customFormat="1" ht="26.25" customHeight="1">
      <c r="A141" s="79"/>
      <c r="B141" s="14" t="s">
        <v>150</v>
      </c>
      <c r="C141" s="80">
        <v>992</v>
      </c>
      <c r="D141" s="47" t="s">
        <v>15</v>
      </c>
      <c r="E141" s="47" t="s">
        <v>39</v>
      </c>
      <c r="F141" s="48" t="s">
        <v>153</v>
      </c>
      <c r="G141" s="48" t="s">
        <v>211</v>
      </c>
      <c r="H141" s="47"/>
      <c r="I141" s="47"/>
      <c r="J141" s="47"/>
      <c r="K141" s="48"/>
      <c r="L141" s="81">
        <f>L142</f>
        <v>450</v>
      </c>
    </row>
    <row r="142" spans="1:12" s="82" customFormat="1" ht="25.5">
      <c r="A142" s="79"/>
      <c r="B142" s="14" t="s">
        <v>152</v>
      </c>
      <c r="C142" s="80">
        <v>992</v>
      </c>
      <c r="D142" s="47" t="s">
        <v>15</v>
      </c>
      <c r="E142" s="47" t="s">
        <v>39</v>
      </c>
      <c r="F142" s="48" t="s">
        <v>261</v>
      </c>
      <c r="G142" s="48" t="s">
        <v>211</v>
      </c>
      <c r="H142" s="47" t="s">
        <v>109</v>
      </c>
      <c r="I142" s="47" t="s">
        <v>110</v>
      </c>
      <c r="J142" s="47" t="s">
        <v>181</v>
      </c>
      <c r="K142" s="48"/>
      <c r="L142" s="81">
        <f>L143</f>
        <v>450</v>
      </c>
    </row>
    <row r="143" spans="1:12" s="82" customFormat="1">
      <c r="A143" s="79"/>
      <c r="B143" s="14" t="s">
        <v>260</v>
      </c>
      <c r="C143" s="80">
        <v>992</v>
      </c>
      <c r="D143" s="47" t="s">
        <v>15</v>
      </c>
      <c r="E143" s="47" t="s">
        <v>39</v>
      </c>
      <c r="F143" s="48" t="s">
        <v>262</v>
      </c>
      <c r="G143" s="48"/>
      <c r="H143" s="47"/>
      <c r="I143" s="47"/>
      <c r="J143" s="47"/>
      <c r="K143" s="48"/>
      <c r="L143" s="81">
        <f>L144</f>
        <v>450</v>
      </c>
    </row>
    <row r="144" spans="1:12" s="82" customFormat="1" ht="25.5">
      <c r="A144" s="79"/>
      <c r="B144" s="14" t="s">
        <v>57</v>
      </c>
      <c r="C144" s="80">
        <v>992</v>
      </c>
      <c r="D144" s="47" t="s">
        <v>15</v>
      </c>
      <c r="E144" s="47" t="s">
        <v>39</v>
      </c>
      <c r="F144" s="48" t="s">
        <v>262</v>
      </c>
      <c r="G144" s="48" t="s">
        <v>211</v>
      </c>
      <c r="H144" s="47" t="s">
        <v>109</v>
      </c>
      <c r="I144" s="47" t="s">
        <v>110</v>
      </c>
      <c r="J144" s="47" t="s">
        <v>181</v>
      </c>
      <c r="K144" s="48" t="s">
        <v>14</v>
      </c>
      <c r="L144" s="81">
        <v>450</v>
      </c>
    </row>
    <row r="145" spans="1:12" s="82" customFormat="1" ht="25.5">
      <c r="A145" s="79"/>
      <c r="B145" s="42" t="s">
        <v>304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150</v>
      </c>
    </row>
    <row r="146" spans="1:12" s="82" customFormat="1" ht="25.5">
      <c r="A146" s="79"/>
      <c r="B146" s="42" t="s">
        <v>303</v>
      </c>
      <c r="C146" s="80">
        <v>992</v>
      </c>
      <c r="D146" s="47" t="s">
        <v>15</v>
      </c>
      <c r="E146" s="47" t="s">
        <v>39</v>
      </c>
      <c r="F146" s="34" t="s">
        <v>290</v>
      </c>
      <c r="G146" s="48"/>
      <c r="H146" s="47"/>
      <c r="I146" s="47"/>
      <c r="J146" s="47"/>
      <c r="K146" s="48"/>
      <c r="L146" s="81">
        <f>L147</f>
        <v>150</v>
      </c>
    </row>
    <row r="147" spans="1:12" s="82" customFormat="1" ht="25.5">
      <c r="A147" s="79"/>
      <c r="B147" s="42" t="s">
        <v>57</v>
      </c>
      <c r="C147" s="80">
        <v>992</v>
      </c>
      <c r="D147" s="47" t="s">
        <v>15</v>
      </c>
      <c r="E147" s="47" t="s">
        <v>39</v>
      </c>
      <c r="F147" s="34" t="s">
        <v>290</v>
      </c>
      <c r="G147" s="48"/>
      <c r="H147" s="47"/>
      <c r="I147" s="47"/>
      <c r="J147" s="47"/>
      <c r="K147" s="48" t="s">
        <v>14</v>
      </c>
      <c r="L147" s="81">
        <v>150</v>
      </c>
    </row>
    <row r="148" spans="1:12" s="82" customFormat="1" ht="38.25">
      <c r="A148" s="79"/>
      <c r="B148" s="14" t="s">
        <v>80</v>
      </c>
      <c r="C148" s="80">
        <v>992</v>
      </c>
      <c r="D148" s="47" t="s">
        <v>15</v>
      </c>
      <c r="E148" s="47" t="s">
        <v>39</v>
      </c>
      <c r="F148" s="48" t="s">
        <v>167</v>
      </c>
      <c r="G148" s="48" t="s">
        <v>212</v>
      </c>
      <c r="H148" s="47"/>
      <c r="I148" s="47"/>
      <c r="J148" s="47"/>
      <c r="K148" s="48"/>
      <c r="L148" s="81">
        <f>L149</f>
        <v>104</v>
      </c>
    </row>
    <row r="149" spans="1:12" s="82" customFormat="1" ht="25.5">
      <c r="A149" s="79"/>
      <c r="B149" s="14" t="s">
        <v>252</v>
      </c>
      <c r="C149" s="80">
        <v>992</v>
      </c>
      <c r="D149" s="47" t="s">
        <v>15</v>
      </c>
      <c r="E149" s="47" t="s">
        <v>39</v>
      </c>
      <c r="F149" s="48" t="s">
        <v>253</v>
      </c>
      <c r="G149" s="48"/>
      <c r="H149" s="47"/>
      <c r="I149" s="47"/>
      <c r="J149" s="47"/>
      <c r="K149" s="48"/>
      <c r="L149" s="81">
        <f>L150</f>
        <v>104</v>
      </c>
    </row>
    <row r="150" spans="1:12" s="82" customFormat="1" ht="25.5">
      <c r="A150" s="79"/>
      <c r="B150" s="14" t="s">
        <v>97</v>
      </c>
      <c r="C150" s="80">
        <v>992</v>
      </c>
      <c r="D150" s="47" t="s">
        <v>15</v>
      </c>
      <c r="E150" s="47" t="s">
        <v>39</v>
      </c>
      <c r="F150" s="48" t="s">
        <v>254</v>
      </c>
      <c r="G150" s="48" t="s">
        <v>212</v>
      </c>
      <c r="H150" s="47" t="s">
        <v>109</v>
      </c>
      <c r="I150" s="47" t="s">
        <v>110</v>
      </c>
      <c r="J150" s="47" t="s">
        <v>182</v>
      </c>
      <c r="K150" s="48"/>
      <c r="L150" s="81">
        <f>L151</f>
        <v>104</v>
      </c>
    </row>
    <row r="151" spans="1:12" s="82" customFormat="1" ht="25.5">
      <c r="A151" s="79"/>
      <c r="B151" s="14" t="s">
        <v>57</v>
      </c>
      <c r="C151" s="80">
        <v>992</v>
      </c>
      <c r="D151" s="47" t="s">
        <v>15</v>
      </c>
      <c r="E151" s="47" t="s">
        <v>39</v>
      </c>
      <c r="F151" s="48" t="s">
        <v>254</v>
      </c>
      <c r="G151" s="48" t="s">
        <v>212</v>
      </c>
      <c r="H151" s="47" t="s">
        <v>109</v>
      </c>
      <c r="I151" s="47" t="s">
        <v>110</v>
      </c>
      <c r="J151" s="47" t="s">
        <v>182</v>
      </c>
      <c r="K151" s="48" t="s">
        <v>14</v>
      </c>
      <c r="L151" s="81">
        <f>4+100</f>
        <v>104</v>
      </c>
    </row>
    <row r="152" spans="1:12">
      <c r="A152" s="10"/>
      <c r="B152" s="57" t="s">
        <v>40</v>
      </c>
      <c r="C152" s="43">
        <v>992</v>
      </c>
      <c r="D152" s="53" t="s">
        <v>41</v>
      </c>
      <c r="E152" s="53"/>
      <c r="F152" s="54"/>
      <c r="G152" s="54"/>
      <c r="H152" s="53"/>
      <c r="I152" s="53"/>
      <c r="J152" s="53"/>
      <c r="K152" s="54"/>
      <c r="L152" s="41">
        <f>L158+L170+L153</f>
        <v>7024.9240000000009</v>
      </c>
    </row>
    <row r="153" spans="1:12">
      <c r="A153" s="10"/>
      <c r="B153" s="42" t="s">
        <v>292</v>
      </c>
      <c r="C153" s="43">
        <v>992</v>
      </c>
      <c r="D153" s="33" t="s">
        <v>41</v>
      </c>
      <c r="E153" s="33" t="s">
        <v>10</v>
      </c>
      <c r="F153" s="54"/>
      <c r="G153" s="54"/>
      <c r="H153" s="53"/>
      <c r="I153" s="53"/>
      <c r="J153" s="53"/>
      <c r="K153" s="54"/>
      <c r="L153" s="46">
        <f>L154</f>
        <v>5.6</v>
      </c>
    </row>
    <row r="154" spans="1:12">
      <c r="A154" s="10"/>
      <c r="B154" s="14" t="s">
        <v>112</v>
      </c>
      <c r="C154" s="43">
        <v>992</v>
      </c>
      <c r="D154" s="33" t="s">
        <v>41</v>
      </c>
      <c r="E154" s="33" t="s">
        <v>10</v>
      </c>
      <c r="F154" s="48" t="s">
        <v>191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293</v>
      </c>
      <c r="C155" s="43">
        <v>992</v>
      </c>
      <c r="D155" s="33" t="s">
        <v>41</v>
      </c>
      <c r="E155" s="33" t="s">
        <v>10</v>
      </c>
      <c r="F155" s="34" t="s">
        <v>296</v>
      </c>
      <c r="G155" s="54"/>
      <c r="H155" s="53"/>
      <c r="I155" s="53"/>
      <c r="J155" s="53"/>
      <c r="K155" s="54"/>
      <c r="L155" s="46">
        <f>L156</f>
        <v>5.6</v>
      </c>
    </row>
    <row r="156" spans="1:12" ht="25.5">
      <c r="A156" s="10"/>
      <c r="B156" s="14" t="s">
        <v>294</v>
      </c>
      <c r="C156" s="43">
        <v>992</v>
      </c>
      <c r="D156" s="33" t="s">
        <v>41</v>
      </c>
      <c r="E156" s="33" t="s">
        <v>10</v>
      </c>
      <c r="F156" s="34" t="s">
        <v>312</v>
      </c>
      <c r="G156" s="54"/>
      <c r="H156" s="53"/>
      <c r="I156" s="53"/>
      <c r="J156" s="53"/>
      <c r="K156" s="54"/>
      <c r="L156" s="46">
        <f>L157</f>
        <v>5.6</v>
      </c>
    </row>
    <row r="157" spans="1:12" ht="25.5">
      <c r="A157" s="10"/>
      <c r="B157" s="14" t="s">
        <v>57</v>
      </c>
      <c r="C157" s="43">
        <v>992</v>
      </c>
      <c r="D157" s="33" t="s">
        <v>41</v>
      </c>
      <c r="E157" s="33" t="s">
        <v>10</v>
      </c>
      <c r="F157" s="48" t="s">
        <v>312</v>
      </c>
      <c r="G157" s="54"/>
      <c r="H157" s="53"/>
      <c r="I157" s="53"/>
      <c r="J157" s="53"/>
      <c r="K157" s="34" t="s">
        <v>14</v>
      </c>
      <c r="L157" s="46">
        <v>5.6</v>
      </c>
    </row>
    <row r="158" spans="1:12">
      <c r="A158" s="12"/>
      <c r="B158" s="42" t="s">
        <v>42</v>
      </c>
      <c r="C158" s="43">
        <v>992</v>
      </c>
      <c r="D158" s="36" t="s">
        <v>41</v>
      </c>
      <c r="E158" s="36" t="s">
        <v>12</v>
      </c>
      <c r="F158" s="44"/>
      <c r="G158" s="44"/>
      <c r="H158" s="36"/>
      <c r="I158" s="36"/>
      <c r="J158" s="36"/>
      <c r="K158" s="44"/>
      <c r="L158" s="46">
        <f>L159+L166</f>
        <v>596.88423000000012</v>
      </c>
    </row>
    <row r="159" spans="1:12" ht="26.25" customHeight="1">
      <c r="B159" s="62" t="s">
        <v>81</v>
      </c>
      <c r="C159" s="43">
        <v>992</v>
      </c>
      <c r="D159" s="36" t="s">
        <v>41</v>
      </c>
      <c r="E159" s="36" t="s">
        <v>12</v>
      </c>
      <c r="F159" s="19">
        <v>6200000000</v>
      </c>
      <c r="G159" s="19">
        <v>62</v>
      </c>
      <c r="H159" s="20"/>
      <c r="I159" s="20"/>
      <c r="J159" s="20"/>
      <c r="K159" s="5"/>
      <c r="L159" s="71">
        <f>L161+L164</f>
        <v>446.88423000000006</v>
      </c>
    </row>
    <row r="160" spans="1:12" ht="13.5" customHeight="1">
      <c r="B160" s="62" t="s">
        <v>289</v>
      </c>
      <c r="C160" s="43">
        <v>992</v>
      </c>
      <c r="D160" s="36" t="s">
        <v>41</v>
      </c>
      <c r="E160" s="36" t="s">
        <v>12</v>
      </c>
      <c r="F160" s="19">
        <v>6200100000</v>
      </c>
      <c r="G160" s="19"/>
      <c r="H160" s="78"/>
      <c r="I160" s="78"/>
      <c r="J160" s="78"/>
      <c r="K160" s="5"/>
      <c r="L160" s="71">
        <f>L161</f>
        <v>416.88423000000006</v>
      </c>
    </row>
    <row r="161" spans="1:12" ht="25.5">
      <c r="B161" s="42" t="s">
        <v>264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110</v>
      </c>
      <c r="J161" s="45">
        <v>10180</v>
      </c>
      <c r="K161" s="5"/>
      <c r="L161" s="71">
        <f>L162</f>
        <v>416.88423000000006</v>
      </c>
    </row>
    <row r="162" spans="1:12" ht="25.5">
      <c r="B162" s="42" t="s">
        <v>57</v>
      </c>
      <c r="C162" s="43">
        <v>992</v>
      </c>
      <c r="D162" s="36" t="s">
        <v>41</v>
      </c>
      <c r="E162" s="36" t="s">
        <v>12</v>
      </c>
      <c r="F162" s="45">
        <v>6200110180</v>
      </c>
      <c r="G162" s="45">
        <v>62</v>
      </c>
      <c r="H162" s="45">
        <v>0</v>
      </c>
      <c r="I162" s="33" t="s">
        <v>110</v>
      </c>
      <c r="J162" s="45">
        <v>10180</v>
      </c>
      <c r="K162" s="5">
        <v>240</v>
      </c>
      <c r="L162" s="71">
        <f>300+300-87.243-9.06869-86.80408</f>
        <v>416.88423000000006</v>
      </c>
    </row>
    <row r="163" spans="1:12">
      <c r="B163" s="42" t="s">
        <v>251</v>
      </c>
      <c r="C163" s="43">
        <v>992</v>
      </c>
      <c r="D163" s="36" t="s">
        <v>41</v>
      </c>
      <c r="E163" s="36" t="s">
        <v>12</v>
      </c>
      <c r="F163" s="45">
        <v>6200100000</v>
      </c>
      <c r="G163" s="45"/>
      <c r="H163" s="45"/>
      <c r="I163" s="33"/>
      <c r="J163" s="45"/>
      <c r="K163" s="5"/>
      <c r="L163" s="71">
        <f>L164</f>
        <v>30</v>
      </c>
    </row>
    <row r="164" spans="1:12" ht="25.5">
      <c r="B164" s="42" t="s">
        <v>265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110</v>
      </c>
      <c r="J164" s="45">
        <v>10190</v>
      </c>
      <c r="K164" s="5"/>
      <c r="L164" s="71">
        <f>L165</f>
        <v>30</v>
      </c>
    </row>
    <row r="165" spans="1:12" ht="25.5">
      <c r="B165" s="42" t="s">
        <v>57</v>
      </c>
      <c r="C165" s="43">
        <v>992</v>
      </c>
      <c r="D165" s="36" t="s">
        <v>41</v>
      </c>
      <c r="E165" s="36" t="s">
        <v>12</v>
      </c>
      <c r="F165" s="45">
        <v>6200110190</v>
      </c>
      <c r="G165" s="45">
        <v>62</v>
      </c>
      <c r="H165" s="45">
        <v>0</v>
      </c>
      <c r="I165" s="33" t="s">
        <v>110</v>
      </c>
      <c r="J165" s="45">
        <v>10190</v>
      </c>
      <c r="K165" s="5">
        <v>240</v>
      </c>
      <c r="L165" s="71">
        <v>30</v>
      </c>
    </row>
    <row r="166" spans="1:12" ht="38.25">
      <c r="B166" s="42" t="s">
        <v>300</v>
      </c>
      <c r="C166" s="43">
        <v>992</v>
      </c>
      <c r="D166" s="36" t="s">
        <v>41</v>
      </c>
      <c r="E166" s="36" t="s">
        <v>12</v>
      </c>
      <c r="F166" s="34" t="s">
        <v>297</v>
      </c>
      <c r="G166" s="45"/>
      <c r="H166" s="45"/>
      <c r="I166" s="33"/>
      <c r="J166" s="45"/>
      <c r="K166" s="5"/>
      <c r="L166" s="71">
        <f>L167</f>
        <v>150</v>
      </c>
    </row>
    <row r="167" spans="1:12">
      <c r="B167" s="14" t="s">
        <v>301</v>
      </c>
      <c r="C167" s="43">
        <v>992</v>
      </c>
      <c r="D167" s="36" t="s">
        <v>41</v>
      </c>
      <c r="E167" s="36" t="s">
        <v>12</v>
      </c>
      <c r="F167" s="34" t="s">
        <v>298</v>
      </c>
      <c r="G167" s="45"/>
      <c r="H167" s="45"/>
      <c r="I167" s="33"/>
      <c r="J167" s="45"/>
      <c r="K167" s="5"/>
      <c r="L167" s="71">
        <f>L168</f>
        <v>150</v>
      </c>
    </row>
    <row r="168" spans="1:12">
      <c r="B168" s="14" t="s">
        <v>302</v>
      </c>
      <c r="C168" s="43">
        <v>992</v>
      </c>
      <c r="D168" s="36" t="s">
        <v>41</v>
      </c>
      <c r="E168" s="36" t="s">
        <v>12</v>
      </c>
      <c r="F168" s="34" t="s">
        <v>299</v>
      </c>
      <c r="G168" s="45"/>
      <c r="H168" s="45"/>
      <c r="I168" s="33"/>
      <c r="J168" s="45"/>
      <c r="K168" s="5"/>
      <c r="L168" s="71">
        <f>L169</f>
        <v>150</v>
      </c>
    </row>
    <row r="169" spans="1:12">
      <c r="B169" s="42" t="s">
        <v>295</v>
      </c>
      <c r="C169" s="43">
        <v>992</v>
      </c>
      <c r="D169" s="36" t="s">
        <v>41</v>
      </c>
      <c r="E169" s="36" t="s">
        <v>12</v>
      </c>
      <c r="F169" s="34" t="s">
        <v>299</v>
      </c>
      <c r="G169" s="45"/>
      <c r="H169" s="45"/>
      <c r="I169" s="33"/>
      <c r="J169" s="45"/>
      <c r="K169" s="5">
        <v>410</v>
      </c>
      <c r="L169" s="71">
        <v>150</v>
      </c>
    </row>
    <row r="170" spans="1:12">
      <c r="B170" s="52" t="s">
        <v>43</v>
      </c>
      <c r="C170" s="43">
        <v>992</v>
      </c>
      <c r="D170" s="33" t="s">
        <v>41</v>
      </c>
      <c r="E170" s="33" t="s">
        <v>29</v>
      </c>
      <c r="F170" s="33"/>
      <c r="G170" s="33"/>
      <c r="H170" s="33"/>
      <c r="I170" s="33"/>
      <c r="J170" s="33"/>
      <c r="K170" s="5"/>
      <c r="L170" s="71">
        <f>L171</f>
        <v>6422.43977</v>
      </c>
    </row>
    <row r="171" spans="1:12" ht="42" customHeight="1">
      <c r="B171" s="62" t="s">
        <v>82</v>
      </c>
      <c r="C171" s="43">
        <v>992</v>
      </c>
      <c r="D171" s="33" t="s">
        <v>41</v>
      </c>
      <c r="E171" s="33" t="s">
        <v>29</v>
      </c>
      <c r="F171" s="19">
        <v>6300000000</v>
      </c>
      <c r="G171" s="19">
        <v>63</v>
      </c>
      <c r="H171" s="20"/>
      <c r="I171" s="33"/>
      <c r="J171" s="20"/>
      <c r="K171" s="5"/>
      <c r="L171" s="71">
        <f>L172+L174+L176+L178</f>
        <v>6422.43977</v>
      </c>
    </row>
    <row r="172" spans="1:12">
      <c r="A172" s="12"/>
      <c r="B172" s="56" t="s">
        <v>44</v>
      </c>
      <c r="C172" s="43">
        <v>992</v>
      </c>
      <c r="D172" s="33" t="s">
        <v>41</v>
      </c>
      <c r="E172" s="33" t="s">
        <v>29</v>
      </c>
      <c r="F172" s="44" t="s">
        <v>168</v>
      </c>
      <c r="G172" s="44" t="s">
        <v>213</v>
      </c>
      <c r="H172" s="36" t="s">
        <v>109</v>
      </c>
      <c r="I172" s="33" t="s">
        <v>10</v>
      </c>
      <c r="J172" s="36" t="s">
        <v>183</v>
      </c>
      <c r="K172" s="44"/>
      <c r="L172" s="46">
        <f>L173</f>
        <v>2000</v>
      </c>
    </row>
    <row r="173" spans="1:12" ht="25.5">
      <c r="A173" s="12"/>
      <c r="B173" s="42" t="s">
        <v>57</v>
      </c>
      <c r="C173" s="43">
        <v>992</v>
      </c>
      <c r="D173" s="33" t="s">
        <v>41</v>
      </c>
      <c r="E173" s="33" t="s">
        <v>29</v>
      </c>
      <c r="F173" s="44" t="s">
        <v>168</v>
      </c>
      <c r="G173" s="44" t="s">
        <v>213</v>
      </c>
      <c r="H173" s="36" t="s">
        <v>109</v>
      </c>
      <c r="I173" s="33" t="s">
        <v>10</v>
      </c>
      <c r="J173" s="36" t="s">
        <v>183</v>
      </c>
      <c r="K173" s="44" t="s">
        <v>14</v>
      </c>
      <c r="L173" s="46">
        <f>1800+200</f>
        <v>2000</v>
      </c>
    </row>
    <row r="174" spans="1:12">
      <c r="A174" s="12"/>
      <c r="B174" s="36" t="s">
        <v>45</v>
      </c>
      <c r="C174" s="43">
        <v>992</v>
      </c>
      <c r="D174" s="33" t="s">
        <v>41</v>
      </c>
      <c r="E174" s="33" t="s">
        <v>29</v>
      </c>
      <c r="F174" s="44" t="s">
        <v>169</v>
      </c>
      <c r="G174" s="44" t="s">
        <v>213</v>
      </c>
      <c r="H174" s="36" t="s">
        <v>109</v>
      </c>
      <c r="I174" s="33" t="s">
        <v>12</v>
      </c>
      <c r="J174" s="36" t="s">
        <v>184</v>
      </c>
      <c r="K174" s="44"/>
      <c r="L174" s="46">
        <f>L175</f>
        <v>959.06868999999995</v>
      </c>
    </row>
    <row r="175" spans="1:12" ht="25.5">
      <c r="A175" s="12"/>
      <c r="B175" s="42" t="s">
        <v>57</v>
      </c>
      <c r="C175" s="43">
        <v>992</v>
      </c>
      <c r="D175" s="33" t="s">
        <v>41</v>
      </c>
      <c r="E175" s="33" t="s">
        <v>29</v>
      </c>
      <c r="F175" s="44" t="s">
        <v>169</v>
      </c>
      <c r="G175" s="44" t="s">
        <v>213</v>
      </c>
      <c r="H175" s="36" t="s">
        <v>109</v>
      </c>
      <c r="I175" s="33" t="s">
        <v>12</v>
      </c>
      <c r="J175" s="36" t="s">
        <v>184</v>
      </c>
      <c r="K175" s="44" t="s">
        <v>14</v>
      </c>
      <c r="L175" s="46">
        <f>950+9.06869</f>
        <v>959.06868999999995</v>
      </c>
    </row>
    <row r="176" spans="1:12">
      <c r="A176" s="12"/>
      <c r="B176" s="42" t="s">
        <v>154</v>
      </c>
      <c r="C176" s="43">
        <v>992</v>
      </c>
      <c r="D176" s="33" t="s">
        <v>41</v>
      </c>
      <c r="E176" s="33" t="s">
        <v>29</v>
      </c>
      <c r="F176" s="44" t="s">
        <v>170</v>
      </c>
      <c r="G176" s="44" t="s">
        <v>213</v>
      </c>
      <c r="H176" s="36" t="s">
        <v>109</v>
      </c>
      <c r="I176" s="33" t="s">
        <v>29</v>
      </c>
      <c r="J176" s="36" t="s">
        <v>185</v>
      </c>
      <c r="K176" s="44"/>
      <c r="L176" s="46">
        <f>L177</f>
        <v>100</v>
      </c>
    </row>
    <row r="177" spans="1:13" ht="25.5">
      <c r="A177" s="12"/>
      <c r="B177" s="42" t="s">
        <v>57</v>
      </c>
      <c r="C177" s="43">
        <v>992</v>
      </c>
      <c r="D177" s="33" t="s">
        <v>41</v>
      </c>
      <c r="E177" s="33" t="s">
        <v>29</v>
      </c>
      <c r="F177" s="44" t="s">
        <v>170</v>
      </c>
      <c r="G177" s="44" t="s">
        <v>213</v>
      </c>
      <c r="H177" s="36" t="s">
        <v>109</v>
      </c>
      <c r="I177" s="33" t="s">
        <v>29</v>
      </c>
      <c r="J177" s="36" t="s">
        <v>185</v>
      </c>
      <c r="K177" s="44" t="s">
        <v>14</v>
      </c>
      <c r="L177" s="46">
        <v>100</v>
      </c>
    </row>
    <row r="178" spans="1:13">
      <c r="A178" s="12"/>
      <c r="B178" s="42" t="s">
        <v>155</v>
      </c>
      <c r="C178" s="43">
        <v>992</v>
      </c>
      <c r="D178" s="33" t="s">
        <v>41</v>
      </c>
      <c r="E178" s="33" t="s">
        <v>29</v>
      </c>
      <c r="F178" s="44" t="s">
        <v>171</v>
      </c>
      <c r="G178" s="44" t="s">
        <v>213</v>
      </c>
      <c r="H178" s="36" t="s">
        <v>109</v>
      </c>
      <c r="I178" s="33" t="s">
        <v>15</v>
      </c>
      <c r="J178" s="36" t="s">
        <v>186</v>
      </c>
      <c r="K178" s="44"/>
      <c r="L178" s="46">
        <f>L179</f>
        <v>3363.3710799999999</v>
      </c>
    </row>
    <row r="179" spans="1:13" ht="25.5">
      <c r="A179" s="12"/>
      <c r="B179" s="42" t="s">
        <v>57</v>
      </c>
      <c r="C179" s="43">
        <v>992</v>
      </c>
      <c r="D179" s="33" t="s">
        <v>41</v>
      </c>
      <c r="E179" s="33" t="s">
        <v>29</v>
      </c>
      <c r="F179" s="44" t="s">
        <v>171</v>
      </c>
      <c r="G179" s="44" t="s">
        <v>213</v>
      </c>
      <c r="H179" s="36" t="s">
        <v>109</v>
      </c>
      <c r="I179" s="33" t="s">
        <v>15</v>
      </c>
      <c r="J179" s="36" t="s">
        <v>186</v>
      </c>
      <c r="K179" s="44" t="s">
        <v>14</v>
      </c>
      <c r="L179" s="46">
        <f>1237.878+100+100+1785+140.49308</f>
        <v>3363.3710799999999</v>
      </c>
    </row>
    <row r="180" spans="1:13">
      <c r="A180" s="17"/>
      <c r="B180" s="57" t="s">
        <v>46</v>
      </c>
      <c r="C180" s="43">
        <v>992</v>
      </c>
      <c r="D180" s="53" t="s">
        <v>47</v>
      </c>
      <c r="E180" s="53"/>
      <c r="F180" s="53"/>
      <c r="G180" s="53"/>
      <c r="H180" s="53"/>
      <c r="I180" s="33"/>
      <c r="J180" s="53"/>
      <c r="K180" s="54"/>
      <c r="L180" s="41">
        <f>L181</f>
        <v>82.558999999999997</v>
      </c>
    </row>
    <row r="181" spans="1:13">
      <c r="A181" s="5"/>
      <c r="B181" s="52" t="s">
        <v>48</v>
      </c>
      <c r="C181" s="43">
        <v>992</v>
      </c>
      <c r="D181" s="33" t="s">
        <v>47</v>
      </c>
      <c r="E181" s="33" t="s">
        <v>47</v>
      </c>
      <c r="F181" s="33"/>
      <c r="G181" s="33"/>
      <c r="H181" s="33"/>
      <c r="I181" s="33"/>
      <c r="J181" s="33"/>
      <c r="K181" s="34"/>
      <c r="L181" s="46">
        <f>L182</f>
        <v>82.558999999999997</v>
      </c>
    </row>
    <row r="182" spans="1:13" ht="25.5">
      <c r="A182" s="5"/>
      <c r="B182" s="52" t="s">
        <v>83</v>
      </c>
      <c r="C182" s="43">
        <v>992</v>
      </c>
      <c r="D182" s="33" t="s">
        <v>47</v>
      </c>
      <c r="E182" s="33" t="s">
        <v>47</v>
      </c>
      <c r="F182" s="34" t="s">
        <v>156</v>
      </c>
      <c r="G182" s="34" t="s">
        <v>214</v>
      </c>
      <c r="H182" s="33"/>
      <c r="I182" s="33"/>
      <c r="J182" s="33"/>
      <c r="K182" s="34"/>
      <c r="L182" s="46">
        <f>L183</f>
        <v>82.558999999999997</v>
      </c>
    </row>
    <row r="183" spans="1:13" ht="38.25">
      <c r="A183" s="5"/>
      <c r="B183" s="52" t="s">
        <v>280</v>
      </c>
      <c r="C183" s="43">
        <v>992</v>
      </c>
      <c r="D183" s="33" t="s">
        <v>47</v>
      </c>
      <c r="E183" s="33" t="s">
        <v>47</v>
      </c>
      <c r="F183" s="34" t="s">
        <v>277</v>
      </c>
      <c r="G183" s="34"/>
      <c r="H183" s="33"/>
      <c r="I183" s="33"/>
      <c r="J183" s="33"/>
      <c r="K183" s="34"/>
      <c r="L183" s="46">
        <f>L184</f>
        <v>82.558999999999997</v>
      </c>
    </row>
    <row r="184" spans="1:13">
      <c r="A184" s="5"/>
      <c r="B184" s="52" t="s">
        <v>98</v>
      </c>
      <c r="C184" s="43">
        <v>992</v>
      </c>
      <c r="D184" s="33" t="s">
        <v>47</v>
      </c>
      <c r="E184" s="33" t="s">
        <v>47</v>
      </c>
      <c r="F184" s="34" t="s">
        <v>286</v>
      </c>
      <c r="G184" s="34" t="s">
        <v>214</v>
      </c>
      <c r="H184" s="33" t="s">
        <v>109</v>
      </c>
      <c r="I184" s="33" t="s">
        <v>110</v>
      </c>
      <c r="J184" s="33" t="s">
        <v>187</v>
      </c>
      <c r="K184" s="34"/>
      <c r="L184" s="46">
        <f>L185</f>
        <v>82.558999999999997</v>
      </c>
    </row>
    <row r="185" spans="1:13">
      <c r="A185" s="5"/>
      <c r="B185" s="14" t="s">
        <v>86</v>
      </c>
      <c r="C185" s="43">
        <v>992</v>
      </c>
      <c r="D185" s="33" t="s">
        <v>47</v>
      </c>
      <c r="E185" s="33" t="s">
        <v>47</v>
      </c>
      <c r="F185" s="34" t="s">
        <v>286</v>
      </c>
      <c r="G185" s="34" t="s">
        <v>214</v>
      </c>
      <c r="H185" s="33" t="s">
        <v>109</v>
      </c>
      <c r="I185" s="33" t="s">
        <v>110</v>
      </c>
      <c r="J185" s="33" t="s">
        <v>187</v>
      </c>
      <c r="K185" s="34" t="s">
        <v>87</v>
      </c>
      <c r="L185" s="46">
        <v>82.558999999999997</v>
      </c>
    </row>
    <row r="186" spans="1:13">
      <c r="A186" s="10"/>
      <c r="B186" s="57" t="s">
        <v>49</v>
      </c>
      <c r="C186" s="43">
        <v>992</v>
      </c>
      <c r="D186" s="53" t="s">
        <v>50</v>
      </c>
      <c r="E186" s="53"/>
      <c r="F186" s="54"/>
      <c r="G186" s="54"/>
      <c r="H186" s="53"/>
      <c r="I186" s="33"/>
      <c r="J186" s="53"/>
      <c r="K186" s="54"/>
      <c r="L186" s="41">
        <f>L187</f>
        <v>11051.135999999999</v>
      </c>
    </row>
    <row r="187" spans="1:13">
      <c r="A187" s="5"/>
      <c r="B187" s="52" t="s">
        <v>51</v>
      </c>
      <c r="C187" s="43">
        <v>992</v>
      </c>
      <c r="D187" s="33" t="s">
        <v>50</v>
      </c>
      <c r="E187" s="33" t="s">
        <v>10</v>
      </c>
      <c r="F187" s="34"/>
      <c r="G187" s="34"/>
      <c r="H187" s="33"/>
      <c r="I187" s="33"/>
      <c r="J187" s="33"/>
      <c r="K187" s="34"/>
      <c r="L187" s="46">
        <f>L188+L213+L217+L221</f>
        <v>11051.135999999999</v>
      </c>
    </row>
    <row r="188" spans="1:13" ht="29.25" customHeight="1">
      <c r="A188" s="5"/>
      <c r="B188" s="42" t="s">
        <v>84</v>
      </c>
      <c r="C188" s="43">
        <v>992</v>
      </c>
      <c r="D188" s="33" t="s">
        <v>50</v>
      </c>
      <c r="E188" s="33" t="s">
        <v>10</v>
      </c>
      <c r="F188" s="34" t="s">
        <v>172</v>
      </c>
      <c r="G188" s="34" t="s">
        <v>215</v>
      </c>
      <c r="H188" s="33"/>
      <c r="I188" s="33"/>
      <c r="J188" s="33"/>
      <c r="K188" s="34"/>
      <c r="L188" s="46">
        <f>L189+L193+L200+L197</f>
        <v>9214.8359999999993</v>
      </c>
    </row>
    <row r="189" spans="1:13" ht="25.5">
      <c r="A189" s="5"/>
      <c r="B189" s="42" t="s">
        <v>85</v>
      </c>
      <c r="C189" s="43">
        <v>992</v>
      </c>
      <c r="D189" s="33" t="s">
        <v>50</v>
      </c>
      <c r="E189" s="33" t="s">
        <v>10</v>
      </c>
      <c r="F189" s="34" t="s">
        <v>173</v>
      </c>
      <c r="G189" s="34" t="s">
        <v>215</v>
      </c>
      <c r="H189" s="33" t="s">
        <v>114</v>
      </c>
      <c r="I189" s="33" t="s">
        <v>110</v>
      </c>
      <c r="J189" s="33" t="s">
        <v>113</v>
      </c>
      <c r="K189" s="34"/>
      <c r="L189" s="46">
        <f>L190</f>
        <v>4325.5</v>
      </c>
    </row>
    <row r="190" spans="1:13" ht="25.5">
      <c r="A190" s="5"/>
      <c r="B190" s="42" t="s">
        <v>275</v>
      </c>
      <c r="C190" s="43">
        <v>992</v>
      </c>
      <c r="D190" s="33" t="s">
        <v>50</v>
      </c>
      <c r="E190" s="33" t="s">
        <v>10</v>
      </c>
      <c r="F190" s="34" t="s">
        <v>274</v>
      </c>
      <c r="G190" s="34"/>
      <c r="H190" s="33"/>
      <c r="I190" s="33"/>
      <c r="J190" s="33"/>
      <c r="K190" s="34"/>
      <c r="L190" s="46">
        <f>L191</f>
        <v>4325.5</v>
      </c>
    </row>
    <row r="191" spans="1:13" ht="25.5">
      <c r="A191" s="5"/>
      <c r="B191" s="62" t="s">
        <v>61</v>
      </c>
      <c r="C191" s="43">
        <v>992</v>
      </c>
      <c r="D191" s="33" t="s">
        <v>50</v>
      </c>
      <c r="E191" s="33" t="s">
        <v>10</v>
      </c>
      <c r="F191" s="34" t="s">
        <v>283</v>
      </c>
      <c r="G191" s="34" t="s">
        <v>215</v>
      </c>
      <c r="H191" s="33" t="s">
        <v>114</v>
      </c>
      <c r="I191" s="33" t="s">
        <v>110</v>
      </c>
      <c r="J191" s="33" t="s">
        <v>122</v>
      </c>
      <c r="K191" s="34"/>
      <c r="L191" s="46">
        <f>L192</f>
        <v>4325.5</v>
      </c>
    </row>
    <row r="192" spans="1:13">
      <c r="A192" s="5"/>
      <c r="B192" s="14" t="s">
        <v>86</v>
      </c>
      <c r="C192" s="43">
        <v>992</v>
      </c>
      <c r="D192" s="33" t="s">
        <v>50</v>
      </c>
      <c r="E192" s="33" t="s">
        <v>10</v>
      </c>
      <c r="F192" s="34" t="s">
        <v>283</v>
      </c>
      <c r="G192" s="34" t="s">
        <v>215</v>
      </c>
      <c r="H192" s="33" t="s">
        <v>114</v>
      </c>
      <c r="I192" s="33" t="s">
        <v>110</v>
      </c>
      <c r="J192" s="33" t="s">
        <v>122</v>
      </c>
      <c r="K192" s="34" t="s">
        <v>87</v>
      </c>
      <c r="L192" s="81">
        <f>4368.336-42.836</f>
        <v>4325.5</v>
      </c>
      <c r="M192" s="82"/>
    </row>
    <row r="193" spans="1:13">
      <c r="A193" s="5"/>
      <c r="B193" s="42" t="s">
        <v>88</v>
      </c>
      <c r="C193" s="43">
        <v>992</v>
      </c>
      <c r="D193" s="33" t="s">
        <v>50</v>
      </c>
      <c r="E193" s="33" t="s">
        <v>10</v>
      </c>
      <c r="F193" s="48" t="s">
        <v>174</v>
      </c>
      <c r="G193" s="48" t="s">
        <v>215</v>
      </c>
      <c r="H193" s="47" t="s">
        <v>118</v>
      </c>
      <c r="I193" s="33" t="s">
        <v>110</v>
      </c>
      <c r="J193" s="47" t="s">
        <v>113</v>
      </c>
      <c r="K193" s="34"/>
      <c r="L193" s="46">
        <f>L194</f>
        <v>140.61599999999999</v>
      </c>
    </row>
    <row r="194" spans="1:13" ht="25.5">
      <c r="A194" s="5"/>
      <c r="B194" s="42" t="s">
        <v>282</v>
      </c>
      <c r="C194" s="43">
        <v>992</v>
      </c>
      <c r="D194" s="33" t="s">
        <v>50</v>
      </c>
      <c r="E194" s="33" t="s">
        <v>10</v>
      </c>
      <c r="F194" s="48" t="s">
        <v>276</v>
      </c>
      <c r="G194" s="48"/>
      <c r="H194" s="47"/>
      <c r="I194" s="33"/>
      <c r="J194" s="47"/>
      <c r="K194" s="34"/>
      <c r="L194" s="46">
        <f>L195</f>
        <v>140.61599999999999</v>
      </c>
    </row>
    <row r="195" spans="1:13" ht="25.5">
      <c r="A195" s="5"/>
      <c r="B195" s="62" t="s">
        <v>61</v>
      </c>
      <c r="C195" s="43">
        <v>992</v>
      </c>
      <c r="D195" s="33" t="s">
        <v>50</v>
      </c>
      <c r="E195" s="33" t="s">
        <v>10</v>
      </c>
      <c r="F195" s="48" t="s">
        <v>284</v>
      </c>
      <c r="G195" s="48" t="s">
        <v>215</v>
      </c>
      <c r="H195" s="47" t="s">
        <v>118</v>
      </c>
      <c r="I195" s="33" t="s">
        <v>110</v>
      </c>
      <c r="J195" s="47" t="s">
        <v>122</v>
      </c>
      <c r="K195" s="34"/>
      <c r="L195" s="46">
        <f>L196</f>
        <v>140.61599999999999</v>
      </c>
    </row>
    <row r="196" spans="1:13" ht="15.75" customHeight="1">
      <c r="A196" s="5"/>
      <c r="B196" s="14" t="s">
        <v>86</v>
      </c>
      <c r="C196" s="43">
        <v>992</v>
      </c>
      <c r="D196" s="33" t="s">
        <v>50</v>
      </c>
      <c r="E196" s="33" t="s">
        <v>10</v>
      </c>
      <c r="F196" s="48" t="s">
        <v>284</v>
      </c>
      <c r="G196" s="48" t="s">
        <v>215</v>
      </c>
      <c r="H196" s="47" t="s">
        <v>118</v>
      </c>
      <c r="I196" s="33" t="s">
        <v>110</v>
      </c>
      <c r="J196" s="47" t="s">
        <v>122</v>
      </c>
      <c r="K196" s="34" t="s">
        <v>87</v>
      </c>
      <c r="L196" s="46">
        <f>214.6-73.984</f>
        <v>140.61599999999999</v>
      </c>
      <c r="M196" s="74"/>
    </row>
    <row r="197" spans="1:13" ht="15.75" customHeight="1">
      <c r="A197" s="5"/>
      <c r="B197" s="14" t="s">
        <v>282</v>
      </c>
      <c r="C197" s="43">
        <v>992</v>
      </c>
      <c r="D197" s="33" t="s">
        <v>50</v>
      </c>
      <c r="E197" s="33" t="s">
        <v>10</v>
      </c>
      <c r="F197" s="48" t="s">
        <v>321</v>
      </c>
      <c r="G197" s="34"/>
      <c r="H197" s="47"/>
      <c r="I197" s="33"/>
      <c r="J197" s="47"/>
      <c r="K197" s="34"/>
      <c r="L197" s="46">
        <f>L198</f>
        <v>701.9</v>
      </c>
      <c r="M197" s="74"/>
    </row>
    <row r="198" spans="1:13" ht="15.75" customHeight="1">
      <c r="A198" s="5"/>
      <c r="B198" s="14" t="s">
        <v>320</v>
      </c>
      <c r="C198" s="43">
        <v>992</v>
      </c>
      <c r="D198" s="33" t="s">
        <v>50</v>
      </c>
      <c r="E198" s="33" t="s">
        <v>10</v>
      </c>
      <c r="F198" s="48" t="s">
        <v>322</v>
      </c>
      <c r="G198" s="34"/>
      <c r="H198" s="47"/>
      <c r="I198" s="33"/>
      <c r="J198" s="47"/>
      <c r="K198" s="34"/>
      <c r="L198" s="46">
        <f>L199</f>
        <v>701.9</v>
      </c>
      <c r="M198" s="74"/>
    </row>
    <row r="199" spans="1:13" ht="15.75" customHeight="1">
      <c r="A199" s="5"/>
      <c r="B199" s="14" t="s">
        <v>86</v>
      </c>
      <c r="C199" s="43">
        <v>992</v>
      </c>
      <c r="D199" s="33" t="s">
        <v>50</v>
      </c>
      <c r="E199" s="33" t="s">
        <v>10</v>
      </c>
      <c r="F199" s="48" t="s">
        <v>322</v>
      </c>
      <c r="G199" s="34" t="s">
        <v>87</v>
      </c>
      <c r="H199" s="47"/>
      <c r="I199" s="33"/>
      <c r="J199" s="47"/>
      <c r="K199" s="34" t="s">
        <v>87</v>
      </c>
      <c r="L199" s="46">
        <v>701.9</v>
      </c>
      <c r="M199" s="74"/>
    </row>
    <row r="200" spans="1:13">
      <c r="A200" s="5"/>
      <c r="B200" s="42" t="s">
        <v>89</v>
      </c>
      <c r="C200" s="43">
        <v>992</v>
      </c>
      <c r="D200" s="33" t="s">
        <v>50</v>
      </c>
      <c r="E200" s="33" t="s">
        <v>10</v>
      </c>
      <c r="F200" s="48" t="s">
        <v>175</v>
      </c>
      <c r="G200" s="48" t="s">
        <v>215</v>
      </c>
      <c r="H200" s="47" t="s">
        <v>120</v>
      </c>
      <c r="I200" s="33" t="s">
        <v>110</v>
      </c>
      <c r="J200" s="47" t="s">
        <v>113</v>
      </c>
      <c r="K200" s="34"/>
      <c r="L200" s="46">
        <f>L201+L204+L207+L210+L212</f>
        <v>4046.82</v>
      </c>
      <c r="M200" s="74"/>
    </row>
    <row r="201" spans="1:13">
      <c r="A201" s="5"/>
      <c r="B201" s="42" t="s">
        <v>272</v>
      </c>
      <c r="C201" s="43">
        <v>992</v>
      </c>
      <c r="D201" s="33" t="s">
        <v>50</v>
      </c>
      <c r="E201" s="33" t="s">
        <v>10</v>
      </c>
      <c r="F201" s="48" t="s">
        <v>273</v>
      </c>
      <c r="G201" s="48"/>
      <c r="H201" s="47"/>
      <c r="I201" s="33"/>
      <c r="J201" s="47"/>
      <c r="K201" s="34"/>
      <c r="L201" s="46">
        <f>L202</f>
        <v>30</v>
      </c>
      <c r="M201" s="74"/>
    </row>
    <row r="202" spans="1:13" ht="15.75" customHeight="1">
      <c r="A202" s="5"/>
      <c r="B202" s="14" t="s">
        <v>52</v>
      </c>
      <c r="C202" s="43">
        <v>992</v>
      </c>
      <c r="D202" s="33" t="s">
        <v>50</v>
      </c>
      <c r="E202" s="33" t="s">
        <v>10</v>
      </c>
      <c r="F202" s="19">
        <v>6530151440</v>
      </c>
      <c r="G202" s="19">
        <v>65</v>
      </c>
      <c r="H202" s="20">
        <v>3</v>
      </c>
      <c r="I202" s="33" t="s">
        <v>110</v>
      </c>
      <c r="J202" s="20">
        <v>51440</v>
      </c>
      <c r="K202" s="5"/>
      <c r="L202" s="71">
        <f>L203</f>
        <v>30</v>
      </c>
      <c r="M202" s="74"/>
    </row>
    <row r="203" spans="1:13">
      <c r="A203" s="5"/>
      <c r="B203" s="14" t="s">
        <v>319</v>
      </c>
      <c r="C203" s="43">
        <v>992</v>
      </c>
      <c r="D203" s="33" t="s">
        <v>50</v>
      </c>
      <c r="E203" s="33" t="s">
        <v>10</v>
      </c>
      <c r="F203" s="19">
        <v>6530151440</v>
      </c>
      <c r="G203" s="19">
        <v>65</v>
      </c>
      <c r="H203" s="20">
        <v>3</v>
      </c>
      <c r="I203" s="33" t="s">
        <v>110</v>
      </c>
      <c r="J203" s="20">
        <v>5144</v>
      </c>
      <c r="K203" s="34" t="s">
        <v>116</v>
      </c>
      <c r="L203" s="71">
        <v>30</v>
      </c>
      <c r="M203" s="74"/>
    </row>
    <row r="204" spans="1:13" ht="16.5" customHeight="1">
      <c r="A204" s="5"/>
      <c r="B204" s="87" t="s">
        <v>336</v>
      </c>
      <c r="C204" s="43">
        <v>992</v>
      </c>
      <c r="D204" s="33" t="s">
        <v>50</v>
      </c>
      <c r="E204" s="33" t="s">
        <v>10</v>
      </c>
      <c r="F204" s="86">
        <v>6530200000</v>
      </c>
      <c r="G204" s="85"/>
      <c r="H204" s="78"/>
      <c r="I204" s="33"/>
      <c r="J204" s="78"/>
      <c r="K204" s="34"/>
      <c r="L204" s="71">
        <f>L205</f>
        <v>3150</v>
      </c>
      <c r="M204" s="74"/>
    </row>
    <row r="205" spans="1:13" ht="40.5" customHeight="1">
      <c r="A205" s="5"/>
      <c r="B205" s="87" t="s">
        <v>337</v>
      </c>
      <c r="C205" s="43">
        <v>992</v>
      </c>
      <c r="D205" s="33" t="s">
        <v>50</v>
      </c>
      <c r="E205" s="33" t="s">
        <v>10</v>
      </c>
      <c r="F205" s="86">
        <v>6530260030</v>
      </c>
      <c r="G205" s="85"/>
      <c r="H205" s="78"/>
      <c r="I205" s="33"/>
      <c r="J205" s="78"/>
      <c r="K205" s="34"/>
      <c r="L205" s="71">
        <f>L206</f>
        <v>3150</v>
      </c>
      <c r="M205" s="74"/>
    </row>
    <row r="206" spans="1:13">
      <c r="A206" s="5"/>
      <c r="B206" s="14" t="s">
        <v>86</v>
      </c>
      <c r="C206" s="43">
        <v>992</v>
      </c>
      <c r="D206" s="33" t="s">
        <v>50</v>
      </c>
      <c r="E206" s="33" t="s">
        <v>10</v>
      </c>
      <c r="F206" s="86">
        <v>6530260030</v>
      </c>
      <c r="G206" s="85"/>
      <c r="H206" s="78"/>
      <c r="I206" s="33"/>
      <c r="J206" s="78"/>
      <c r="K206" s="34" t="s">
        <v>87</v>
      </c>
      <c r="L206" s="71">
        <v>3150</v>
      </c>
      <c r="M206" s="74"/>
    </row>
    <row r="207" spans="1:13" ht="38.25">
      <c r="A207" s="5"/>
      <c r="B207" s="87" t="s">
        <v>326</v>
      </c>
      <c r="C207" s="43">
        <v>992</v>
      </c>
      <c r="D207" s="33" t="s">
        <v>50</v>
      </c>
      <c r="E207" s="33" t="s">
        <v>10</v>
      </c>
      <c r="F207" s="89">
        <v>6530260050</v>
      </c>
      <c r="G207" s="89"/>
      <c r="H207" s="78"/>
      <c r="I207" s="33"/>
      <c r="J207" s="78"/>
      <c r="K207" s="34"/>
      <c r="L207" s="71">
        <f>L208</f>
        <v>450</v>
      </c>
      <c r="M207" s="74"/>
    </row>
    <row r="208" spans="1:13" ht="16.5" customHeight="1">
      <c r="A208" s="5"/>
      <c r="B208" s="13" t="s">
        <v>327</v>
      </c>
      <c r="C208" s="43">
        <v>992</v>
      </c>
      <c r="D208" s="33" t="s">
        <v>50</v>
      </c>
      <c r="E208" s="33" t="s">
        <v>10</v>
      </c>
      <c r="F208" s="89">
        <v>6530260050</v>
      </c>
      <c r="G208" s="89"/>
      <c r="H208" s="78"/>
      <c r="I208" s="33"/>
      <c r="J208" s="78"/>
      <c r="K208" s="34" t="s">
        <v>87</v>
      </c>
      <c r="L208" s="71">
        <v>450</v>
      </c>
      <c r="M208" s="74"/>
    </row>
    <row r="209" spans="1:13" ht="27.75" customHeight="1">
      <c r="A209" s="5"/>
      <c r="B209" s="87" t="s">
        <v>338</v>
      </c>
      <c r="C209" s="43">
        <v>992</v>
      </c>
      <c r="D209" s="33" t="s">
        <v>50</v>
      </c>
      <c r="E209" s="33" t="s">
        <v>10</v>
      </c>
      <c r="F209" s="91">
        <v>6530209020</v>
      </c>
      <c r="G209" s="34"/>
      <c r="H209" s="78"/>
      <c r="I209" s="33"/>
      <c r="J209" s="78"/>
      <c r="K209" s="34"/>
      <c r="L209" s="71">
        <f>L210</f>
        <v>116.82</v>
      </c>
      <c r="M209" s="74"/>
    </row>
    <row r="210" spans="1:13" ht="15" customHeight="1">
      <c r="A210" s="5"/>
      <c r="B210" s="13" t="s">
        <v>339</v>
      </c>
      <c r="C210" s="43">
        <v>992</v>
      </c>
      <c r="D210" s="33" t="s">
        <v>50</v>
      </c>
      <c r="E210" s="33" t="s">
        <v>10</v>
      </c>
      <c r="F210" s="91">
        <v>6530209020</v>
      </c>
      <c r="G210" s="34" t="s">
        <v>87</v>
      </c>
      <c r="H210" s="78"/>
      <c r="I210" s="33"/>
      <c r="J210" s="78"/>
      <c r="K210" s="34" t="s">
        <v>87</v>
      </c>
      <c r="L210" s="71">
        <v>116.82</v>
      </c>
      <c r="M210" s="74"/>
    </row>
    <row r="211" spans="1:13" ht="15" customHeight="1">
      <c r="A211" s="5"/>
      <c r="B211" s="42" t="s">
        <v>340</v>
      </c>
      <c r="C211" s="43">
        <v>992</v>
      </c>
      <c r="D211" s="33" t="s">
        <v>50</v>
      </c>
      <c r="E211" s="33" t="s">
        <v>10</v>
      </c>
      <c r="F211" s="91">
        <v>6530360030</v>
      </c>
      <c r="G211" s="34"/>
      <c r="H211" s="78"/>
      <c r="I211" s="33"/>
      <c r="J211" s="78"/>
      <c r="K211" s="34"/>
      <c r="L211" s="71">
        <f>L212</f>
        <v>300</v>
      </c>
      <c r="M211" s="74"/>
    </row>
    <row r="212" spans="1:13" ht="15" customHeight="1">
      <c r="A212" s="5"/>
      <c r="B212" s="13" t="s">
        <v>341</v>
      </c>
      <c r="C212" s="43">
        <v>992</v>
      </c>
      <c r="D212" s="33" t="s">
        <v>50</v>
      </c>
      <c r="E212" s="33" t="s">
        <v>10</v>
      </c>
      <c r="F212" s="91">
        <v>6530360030</v>
      </c>
      <c r="G212" s="34"/>
      <c r="H212" s="78"/>
      <c r="I212" s="33"/>
      <c r="J212" s="78"/>
      <c r="K212" s="34" t="s">
        <v>87</v>
      </c>
      <c r="L212" s="71">
        <v>300</v>
      </c>
      <c r="M212" s="74"/>
    </row>
    <row r="213" spans="1:13" ht="26.25" customHeight="1">
      <c r="A213" s="5"/>
      <c r="B213" s="42" t="s">
        <v>90</v>
      </c>
      <c r="C213" s="43">
        <v>992</v>
      </c>
      <c r="D213" s="33" t="s">
        <v>50</v>
      </c>
      <c r="E213" s="33" t="s">
        <v>10</v>
      </c>
      <c r="F213" s="19">
        <v>5400000000</v>
      </c>
      <c r="G213" s="19">
        <v>54</v>
      </c>
      <c r="H213" s="20"/>
      <c r="I213" s="33"/>
      <c r="J213" s="20"/>
      <c r="K213" s="5"/>
      <c r="L213" s="71">
        <f>L215</f>
        <v>110</v>
      </c>
      <c r="M213" s="74"/>
    </row>
    <row r="214" spans="1:13" ht="26.25" customHeight="1">
      <c r="A214" s="5"/>
      <c r="B214" s="42" t="s">
        <v>278</v>
      </c>
      <c r="C214" s="43">
        <v>992</v>
      </c>
      <c r="D214" s="33" t="s">
        <v>50</v>
      </c>
      <c r="E214" s="33" t="s">
        <v>10</v>
      </c>
      <c r="F214" s="19">
        <v>5400100000</v>
      </c>
      <c r="G214" s="19"/>
      <c r="H214" s="78"/>
      <c r="I214" s="33"/>
      <c r="J214" s="78"/>
      <c r="K214" s="5"/>
      <c r="L214" s="71">
        <f>L215</f>
        <v>110</v>
      </c>
      <c r="M214" s="74"/>
    </row>
    <row r="215" spans="1:13" ht="15" customHeight="1">
      <c r="A215" s="5"/>
      <c r="B215" s="42" t="s">
        <v>95</v>
      </c>
      <c r="C215" s="43">
        <v>992</v>
      </c>
      <c r="D215" s="33" t="s">
        <v>50</v>
      </c>
      <c r="E215" s="33" t="s">
        <v>10</v>
      </c>
      <c r="F215" s="19">
        <v>5400110060</v>
      </c>
      <c r="G215" s="19">
        <v>54</v>
      </c>
      <c r="H215" s="20">
        <v>0</v>
      </c>
      <c r="I215" s="33" t="s">
        <v>110</v>
      </c>
      <c r="J215" s="20">
        <v>10060</v>
      </c>
      <c r="K215" s="5"/>
      <c r="L215" s="71">
        <f>L216</f>
        <v>110</v>
      </c>
      <c r="M215" s="74"/>
    </row>
    <row r="216" spans="1:13">
      <c r="A216" s="5"/>
      <c r="B216" s="14" t="s">
        <v>86</v>
      </c>
      <c r="C216" s="43">
        <v>992</v>
      </c>
      <c r="D216" s="33" t="s">
        <v>50</v>
      </c>
      <c r="E216" s="33" t="s">
        <v>10</v>
      </c>
      <c r="F216" s="19">
        <v>5400110060</v>
      </c>
      <c r="G216" s="19">
        <v>54</v>
      </c>
      <c r="H216" s="20">
        <v>0</v>
      </c>
      <c r="I216" s="33" t="s">
        <v>110</v>
      </c>
      <c r="J216" s="20">
        <v>10060</v>
      </c>
      <c r="K216" s="5">
        <v>610</v>
      </c>
      <c r="L216" s="71">
        <v>110</v>
      </c>
      <c r="M216" s="74"/>
    </row>
    <row r="217" spans="1:13" ht="54" customHeight="1">
      <c r="A217" s="5"/>
      <c r="B217" s="14" t="s">
        <v>91</v>
      </c>
      <c r="C217" s="43">
        <v>992</v>
      </c>
      <c r="D217" s="33" t="s">
        <v>50</v>
      </c>
      <c r="E217" s="33" t="s">
        <v>10</v>
      </c>
      <c r="F217" s="19">
        <v>6600000000</v>
      </c>
      <c r="G217" s="19">
        <v>66</v>
      </c>
      <c r="H217" s="20"/>
      <c r="I217" s="33"/>
      <c r="J217" s="20"/>
      <c r="K217" s="34"/>
      <c r="L217" s="71">
        <f>L218</f>
        <v>100</v>
      </c>
      <c r="M217" s="74"/>
    </row>
    <row r="218" spans="1:13" ht="15.75" customHeight="1">
      <c r="A218" s="5"/>
      <c r="B218" s="14" t="s">
        <v>271</v>
      </c>
      <c r="C218" s="43">
        <v>992</v>
      </c>
      <c r="D218" s="33" t="s">
        <v>50</v>
      </c>
      <c r="E218" s="33" t="s">
        <v>10</v>
      </c>
      <c r="F218" s="19">
        <v>6600100000</v>
      </c>
      <c r="G218" s="19"/>
      <c r="H218" s="78"/>
      <c r="I218" s="33"/>
      <c r="J218" s="78"/>
      <c r="K218" s="34"/>
      <c r="L218" s="71">
        <f>L219</f>
        <v>100</v>
      </c>
      <c r="M218" s="74"/>
    </row>
    <row r="219" spans="1:13" ht="25.5">
      <c r="A219" s="5"/>
      <c r="B219" s="14" t="s">
        <v>102</v>
      </c>
      <c r="C219" s="43">
        <v>992</v>
      </c>
      <c r="D219" s="33" t="s">
        <v>50</v>
      </c>
      <c r="E219" s="33" t="s">
        <v>10</v>
      </c>
      <c r="F219" s="19">
        <v>6600110250</v>
      </c>
      <c r="G219" s="47" t="s">
        <v>216</v>
      </c>
      <c r="H219" s="47" t="s">
        <v>109</v>
      </c>
      <c r="I219" s="33" t="s">
        <v>110</v>
      </c>
      <c r="J219" s="47" t="s">
        <v>188</v>
      </c>
      <c r="K219" s="34"/>
      <c r="L219" s="71">
        <f>L220</f>
        <v>100</v>
      </c>
      <c r="M219" s="74"/>
    </row>
    <row r="220" spans="1:13" ht="25.5">
      <c r="A220" s="5"/>
      <c r="B220" s="42" t="s">
        <v>57</v>
      </c>
      <c r="C220" s="43">
        <v>992</v>
      </c>
      <c r="D220" s="33" t="s">
        <v>50</v>
      </c>
      <c r="E220" s="33" t="s">
        <v>10</v>
      </c>
      <c r="F220" s="19">
        <v>6600110250</v>
      </c>
      <c r="G220" s="47" t="s">
        <v>216</v>
      </c>
      <c r="H220" s="47" t="s">
        <v>109</v>
      </c>
      <c r="I220" s="33" t="s">
        <v>110</v>
      </c>
      <c r="J220" s="47" t="s">
        <v>188</v>
      </c>
      <c r="K220" s="34" t="s">
        <v>14</v>
      </c>
      <c r="L220" s="71">
        <v>100</v>
      </c>
      <c r="M220" s="74"/>
    </row>
    <row r="221" spans="1:13">
      <c r="A221" s="5"/>
      <c r="B221" s="14" t="s">
        <v>112</v>
      </c>
      <c r="C221" s="43">
        <v>992</v>
      </c>
      <c r="D221" s="33" t="s">
        <v>50</v>
      </c>
      <c r="E221" s="33" t="s">
        <v>10</v>
      </c>
      <c r="F221" s="48" t="s">
        <v>191</v>
      </c>
      <c r="G221" s="47"/>
      <c r="H221" s="47"/>
      <c r="I221" s="33"/>
      <c r="J221" s="47"/>
      <c r="K221" s="34"/>
      <c r="L221" s="71">
        <f>L222</f>
        <v>1626.3</v>
      </c>
      <c r="M221" s="74"/>
    </row>
    <row r="222" spans="1:13" ht="25.5">
      <c r="A222" s="5"/>
      <c r="B222" s="14" t="s">
        <v>323</v>
      </c>
      <c r="C222" s="43">
        <v>992</v>
      </c>
      <c r="D222" s="33" t="s">
        <v>50</v>
      </c>
      <c r="E222" s="33" t="s">
        <v>10</v>
      </c>
      <c r="F222" s="48">
        <v>8900000000</v>
      </c>
      <c r="G222" s="47"/>
      <c r="H222" s="47"/>
      <c r="I222" s="33"/>
      <c r="J222" s="47"/>
      <c r="K222" s="34"/>
      <c r="L222" s="71">
        <f>L223</f>
        <v>1626.3</v>
      </c>
      <c r="M222" s="74"/>
    </row>
    <row r="223" spans="1:13" ht="63.75">
      <c r="A223" s="5"/>
      <c r="B223" s="14" t="s">
        <v>324</v>
      </c>
      <c r="C223" s="43">
        <v>992</v>
      </c>
      <c r="D223" s="33" t="s">
        <v>50</v>
      </c>
      <c r="E223" s="33" t="s">
        <v>10</v>
      </c>
      <c r="F223" s="48">
        <v>8900060120</v>
      </c>
      <c r="G223" s="47"/>
      <c r="H223" s="47"/>
      <c r="I223" s="33"/>
      <c r="J223" s="47"/>
      <c r="K223" s="34" t="s">
        <v>87</v>
      </c>
      <c r="L223" s="71">
        <v>1626.3</v>
      </c>
      <c r="M223" s="74"/>
    </row>
    <row r="224" spans="1:13" ht="15" customHeight="1">
      <c r="A224" s="10"/>
      <c r="B224" s="57" t="s">
        <v>157</v>
      </c>
      <c r="C224" s="38">
        <v>992</v>
      </c>
      <c r="D224" s="53" t="s">
        <v>158</v>
      </c>
      <c r="E224" s="53"/>
      <c r="F224" s="19"/>
      <c r="G224" s="53"/>
      <c r="H224" s="53"/>
      <c r="I224" s="33"/>
      <c r="J224" s="53"/>
      <c r="K224" s="54"/>
      <c r="L224" s="41">
        <f>L225</f>
        <v>108</v>
      </c>
    </row>
    <row r="225" spans="1:13">
      <c r="A225" s="5"/>
      <c r="B225" s="42" t="s">
        <v>159</v>
      </c>
      <c r="C225" s="43">
        <v>992</v>
      </c>
      <c r="D225" s="33" t="s">
        <v>158</v>
      </c>
      <c r="E225" s="33" t="s">
        <v>10</v>
      </c>
      <c r="F225" s="19"/>
      <c r="G225" s="47"/>
      <c r="H225" s="47"/>
      <c r="I225" s="33"/>
      <c r="J225" s="47"/>
      <c r="K225" s="34"/>
      <c r="L225" s="71">
        <f>L226</f>
        <v>108</v>
      </c>
      <c r="M225" s="74"/>
    </row>
    <row r="226" spans="1:13" ht="51.75" customHeight="1">
      <c r="A226" s="5"/>
      <c r="B226" s="42" t="s">
        <v>221</v>
      </c>
      <c r="C226" s="43">
        <v>992</v>
      </c>
      <c r="D226" s="33" t="s">
        <v>158</v>
      </c>
      <c r="E226" s="33" t="s">
        <v>10</v>
      </c>
      <c r="F226" s="19" t="s">
        <v>176</v>
      </c>
      <c r="G226" s="47" t="s">
        <v>217</v>
      </c>
      <c r="H226" s="47"/>
      <c r="I226" s="33"/>
      <c r="J226" s="47"/>
      <c r="K226" s="34"/>
      <c r="L226" s="71">
        <f>L227</f>
        <v>108</v>
      </c>
      <c r="M226" s="74"/>
    </row>
    <row r="227" spans="1:13" ht="24.75" customHeight="1">
      <c r="A227" s="5"/>
      <c r="B227" s="42" t="s">
        <v>270</v>
      </c>
      <c r="C227" s="43">
        <v>992</v>
      </c>
      <c r="D227" s="33" t="s">
        <v>158</v>
      </c>
      <c r="E227" s="33" t="s">
        <v>10</v>
      </c>
      <c r="F227" s="19" t="s">
        <v>269</v>
      </c>
      <c r="G227" s="47"/>
      <c r="H227" s="47"/>
      <c r="I227" s="33"/>
      <c r="J227" s="47"/>
      <c r="K227" s="34"/>
      <c r="L227" s="71">
        <f>L228</f>
        <v>108</v>
      </c>
      <c r="M227" s="74"/>
    </row>
    <row r="228" spans="1:13">
      <c r="A228" s="5"/>
      <c r="B228" s="42" t="s">
        <v>160</v>
      </c>
      <c r="C228" s="43">
        <v>992</v>
      </c>
      <c r="D228" s="33" t="s">
        <v>158</v>
      </c>
      <c r="E228" s="33" t="s">
        <v>10</v>
      </c>
      <c r="F228" s="19">
        <v>6700110170</v>
      </c>
      <c r="G228" s="47" t="s">
        <v>217</v>
      </c>
      <c r="H228" s="47" t="s">
        <v>109</v>
      </c>
      <c r="I228" s="33" t="s">
        <v>110</v>
      </c>
      <c r="J228" s="47" t="s">
        <v>219</v>
      </c>
      <c r="K228" s="34"/>
      <c r="L228" s="71">
        <f>L229</f>
        <v>108</v>
      </c>
      <c r="M228" s="74"/>
    </row>
    <row r="229" spans="1:13">
      <c r="A229" s="5"/>
      <c r="B229" s="42" t="s">
        <v>178</v>
      </c>
      <c r="C229" s="43">
        <v>992</v>
      </c>
      <c r="D229" s="33" t="s">
        <v>158</v>
      </c>
      <c r="E229" s="33" t="s">
        <v>10</v>
      </c>
      <c r="F229" s="19">
        <v>6700110170</v>
      </c>
      <c r="G229" s="47" t="s">
        <v>217</v>
      </c>
      <c r="H229" s="47" t="s">
        <v>109</v>
      </c>
      <c r="I229" s="33" t="s">
        <v>110</v>
      </c>
      <c r="J229" s="47" t="s">
        <v>219</v>
      </c>
      <c r="K229" s="34" t="s">
        <v>177</v>
      </c>
      <c r="L229" s="71">
        <v>108</v>
      </c>
      <c r="M229" s="74"/>
    </row>
    <row r="230" spans="1:13" ht="15" customHeight="1">
      <c r="A230" s="10"/>
      <c r="B230" s="57" t="s">
        <v>54</v>
      </c>
      <c r="C230" s="38">
        <v>992</v>
      </c>
      <c r="D230" s="53" t="s">
        <v>21</v>
      </c>
      <c r="E230" s="53"/>
      <c r="F230" s="19"/>
      <c r="G230" s="53"/>
      <c r="H230" s="53"/>
      <c r="I230" s="33"/>
      <c r="J230" s="53"/>
      <c r="K230" s="54"/>
      <c r="L230" s="41">
        <f>L231</f>
        <v>250</v>
      </c>
    </row>
    <row r="231" spans="1:13">
      <c r="A231" s="5"/>
      <c r="B231" s="52" t="s">
        <v>55</v>
      </c>
      <c r="C231" s="43">
        <v>992</v>
      </c>
      <c r="D231" s="33" t="s">
        <v>21</v>
      </c>
      <c r="E231" s="33" t="s">
        <v>10</v>
      </c>
      <c r="F231" s="19"/>
      <c r="G231" s="33"/>
      <c r="H231" s="33"/>
      <c r="I231" s="33"/>
      <c r="J231" s="33"/>
      <c r="K231" s="34"/>
      <c r="L231" s="31">
        <f>L232</f>
        <v>250</v>
      </c>
    </row>
    <row r="232" spans="1:13" ht="28.5" customHeight="1">
      <c r="A232" s="5"/>
      <c r="B232" s="52" t="s">
        <v>92</v>
      </c>
      <c r="C232" s="43">
        <v>992</v>
      </c>
      <c r="D232" s="33" t="s">
        <v>21</v>
      </c>
      <c r="E232" s="33" t="s">
        <v>10</v>
      </c>
      <c r="F232" s="19" t="s">
        <v>179</v>
      </c>
      <c r="G232" s="33" t="s">
        <v>218</v>
      </c>
      <c r="H232" s="33"/>
      <c r="I232" s="33"/>
      <c r="J232" s="33"/>
      <c r="K232" s="34"/>
      <c r="L232" s="31">
        <f>L233</f>
        <v>250</v>
      </c>
    </row>
    <row r="233" spans="1:13" ht="28.5" customHeight="1">
      <c r="A233" s="5"/>
      <c r="B233" s="52" t="s">
        <v>285</v>
      </c>
      <c r="C233" s="43">
        <v>992</v>
      </c>
      <c r="D233" s="33" t="s">
        <v>21</v>
      </c>
      <c r="E233" s="33" t="s">
        <v>10</v>
      </c>
      <c r="F233" s="19" t="s">
        <v>267</v>
      </c>
      <c r="G233" s="33"/>
      <c r="H233" s="33"/>
      <c r="I233" s="33"/>
      <c r="J233" s="33"/>
      <c r="K233" s="34"/>
      <c r="L233" s="31">
        <f>L234</f>
        <v>250</v>
      </c>
    </row>
    <row r="234" spans="1:13" ht="25.5">
      <c r="A234" s="5"/>
      <c r="B234" s="52" t="s">
        <v>93</v>
      </c>
      <c r="C234" s="43">
        <v>992</v>
      </c>
      <c r="D234" s="33" t="s">
        <v>21</v>
      </c>
      <c r="E234" s="33" t="s">
        <v>10</v>
      </c>
      <c r="F234" s="19" t="s">
        <v>268</v>
      </c>
      <c r="G234" s="33" t="s">
        <v>218</v>
      </c>
      <c r="H234" s="33" t="s">
        <v>109</v>
      </c>
      <c r="I234" s="33" t="s">
        <v>110</v>
      </c>
      <c r="J234" s="33" t="s">
        <v>189</v>
      </c>
      <c r="K234" s="34"/>
      <c r="L234" s="31">
        <f>L236+L235</f>
        <v>250</v>
      </c>
    </row>
    <row r="235" spans="1:13" ht="25.5">
      <c r="A235" s="5"/>
      <c r="B235" s="42" t="s">
        <v>57</v>
      </c>
      <c r="C235" s="43">
        <v>992</v>
      </c>
      <c r="D235" s="33" t="s">
        <v>21</v>
      </c>
      <c r="E235" s="33" t="s">
        <v>10</v>
      </c>
      <c r="F235" s="85" t="s">
        <v>268</v>
      </c>
      <c r="G235" s="33"/>
      <c r="H235" s="33"/>
      <c r="I235" s="33"/>
      <c r="J235" s="33"/>
      <c r="K235" s="34" t="s">
        <v>14</v>
      </c>
      <c r="L235" s="31">
        <v>50</v>
      </c>
    </row>
    <row r="236" spans="1:13">
      <c r="A236" s="5"/>
      <c r="B236" s="42" t="s">
        <v>53</v>
      </c>
      <c r="C236" s="43">
        <v>992</v>
      </c>
      <c r="D236" s="33" t="s">
        <v>21</v>
      </c>
      <c r="E236" s="33" t="s">
        <v>10</v>
      </c>
      <c r="F236" s="19" t="s">
        <v>268</v>
      </c>
      <c r="G236" s="33" t="s">
        <v>218</v>
      </c>
      <c r="H236" s="33" t="s">
        <v>109</v>
      </c>
      <c r="I236" s="33" t="s">
        <v>110</v>
      </c>
      <c r="J236" s="33" t="s">
        <v>189</v>
      </c>
      <c r="K236" s="34" t="s">
        <v>87</v>
      </c>
      <c r="L236" s="31">
        <v>200</v>
      </c>
    </row>
    <row r="237" spans="1:13">
      <c r="A237"/>
      <c r="B237" s="5"/>
      <c r="C237" s="14"/>
      <c r="D237" s="33"/>
      <c r="E237" s="33"/>
      <c r="F237" s="19"/>
      <c r="G237" s="33"/>
      <c r="H237" s="33"/>
      <c r="I237" s="33"/>
      <c r="J237" s="33"/>
      <c r="K237" s="34"/>
      <c r="L237" s="31"/>
    </row>
    <row r="238" spans="1:13" ht="15.75">
      <c r="A238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</row>
    <row r="239" spans="1:13" ht="15.75">
      <c r="A23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</row>
    <row r="240" spans="1:13" ht="15.75">
      <c r="A240"/>
      <c r="B240" s="90" t="s">
        <v>334</v>
      </c>
      <c r="C240" s="88"/>
      <c r="D240" s="88"/>
      <c r="E240" s="88"/>
      <c r="F240" s="88"/>
      <c r="G240" s="88"/>
      <c r="H240" s="88"/>
      <c r="I240" s="88"/>
      <c r="J240" s="88"/>
      <c r="K240" s="88"/>
      <c r="L240" s="88"/>
    </row>
    <row r="241" spans="1:12" ht="15.75">
      <c r="A241"/>
      <c r="B241" s="90" t="s">
        <v>333</v>
      </c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1:12" ht="15.75">
      <c r="A242"/>
      <c r="B242" s="99" t="s">
        <v>335</v>
      </c>
      <c r="C242" s="99"/>
      <c r="D242" s="99"/>
      <c r="E242" s="99"/>
      <c r="F242" s="99"/>
      <c r="G242" s="99"/>
      <c r="H242" s="99"/>
      <c r="I242" s="99"/>
      <c r="J242" s="99"/>
      <c r="K242" s="99"/>
      <c r="L242" s="99"/>
    </row>
    <row r="244" spans="1:12">
      <c r="A244"/>
      <c r="B244" s="64"/>
      <c r="C244" s="66"/>
      <c r="D244" s="48"/>
      <c r="E244" s="48"/>
      <c r="F244" s="48"/>
      <c r="G244" s="48"/>
      <c r="H244" s="48"/>
      <c r="I244" s="48"/>
      <c r="J244" s="48"/>
      <c r="K244"/>
      <c r="L244"/>
    </row>
    <row r="245" spans="1:12">
      <c r="A245"/>
      <c r="B245" s="64"/>
      <c r="C245" s="66"/>
      <c r="D245" s="48"/>
      <c r="E245" s="48"/>
      <c r="F245" s="48"/>
      <c r="G245" s="48"/>
      <c r="H245" s="48"/>
      <c r="I245" s="48"/>
      <c r="J245" s="48"/>
      <c r="K245"/>
      <c r="L245"/>
    </row>
    <row r="246" spans="1:12">
      <c r="A246"/>
      <c r="B246" s="64"/>
      <c r="C246" s="66"/>
      <c r="D246" s="48"/>
      <c r="E246" s="48"/>
      <c r="F246" s="48"/>
      <c r="G246" s="48"/>
      <c r="H246" s="48"/>
      <c r="I246" s="48"/>
      <c r="J246" s="48"/>
      <c r="K246"/>
      <c r="L246"/>
    </row>
    <row r="247" spans="1:12">
      <c r="A247"/>
      <c r="B247" s="64"/>
      <c r="C247" s="66"/>
      <c r="D247" s="48"/>
      <c r="E247" s="48"/>
      <c r="F247" s="48"/>
      <c r="G247" s="48"/>
      <c r="H247" s="48"/>
      <c r="I247" s="48"/>
      <c r="J247" s="48"/>
      <c r="K247"/>
      <c r="L247"/>
    </row>
    <row r="248" spans="1:12">
      <c r="A248"/>
      <c r="B248" s="64"/>
      <c r="C248" s="66"/>
      <c r="D248" s="48"/>
      <c r="E248" s="48"/>
      <c r="F248" s="48"/>
      <c r="G248" s="48"/>
      <c r="H248" s="48"/>
      <c r="I248" s="48"/>
      <c r="J248" s="48"/>
      <c r="K248"/>
      <c r="L248"/>
    </row>
    <row r="249" spans="1:12">
      <c r="A249"/>
      <c r="B249" s="65"/>
      <c r="C249" s="67"/>
      <c r="D249" s="68"/>
      <c r="E249" s="69"/>
      <c r="F249" s="68"/>
      <c r="G249" s="68"/>
      <c r="H249" s="68"/>
      <c r="I249" s="68"/>
      <c r="J249" s="68"/>
      <c r="K249"/>
      <c r="L249"/>
    </row>
    <row r="250" spans="1:12">
      <c r="A250"/>
      <c r="B250" s="65"/>
      <c r="C250" s="67"/>
      <c r="D250" s="68"/>
      <c r="E250" s="69"/>
      <c r="F250" s="68"/>
      <c r="G250" s="68"/>
      <c r="H250" s="68"/>
      <c r="I250" s="68"/>
      <c r="J250" s="68"/>
      <c r="K250"/>
      <c r="L250"/>
    </row>
  </sheetData>
  <mergeCells count="20">
    <mergeCell ref="B239:L239"/>
    <mergeCell ref="B242:L242"/>
    <mergeCell ref="K17:L17"/>
    <mergeCell ref="A16:L16"/>
    <mergeCell ref="B238:L238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2016-09-08T08:09:10Z</cp:lastPrinted>
  <dcterms:created xsi:type="dcterms:W3CDTF">1996-10-08T23:32:33Z</dcterms:created>
  <dcterms:modified xsi:type="dcterms:W3CDTF">2016-10-24T10:01:15Z</dcterms:modified>
</cp:coreProperties>
</file>